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tos" sheetId="1" r:id="rId1"/>
  </sheets>
  <definedNames>
    <definedName name="_xlnm._FilterDatabase" localSheetId="0" hidden="1">'Produtos'!$A$4:$G$185</definedName>
    <definedName name="_xlnm.Print_Titles" localSheetId="0">'Produtos'!$4:$4</definedName>
  </definedName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5">
    <font>
      <sz val="11"/>
      <color rgb="FF222A14"/>
      <name val="Calibri"/>
      <family val="2"/>
    </font>
    <font>
      <b/>
      <sz val="16"/>
      <color rgb="FF3B490A"/>
      <name val="Calibri"/>
      <family val="2"/>
    </font>
    <font>
      <i/>
      <sz val="10"/>
      <color rgb="FF6B7358"/>
      <name val="Calibri"/>
      <family val="2"/>
    </font>
    <font>
      <b/>
      <sz val="11"/>
      <color rgb="FFFFFFFF"/>
      <name val="Calibri"/>
      <family val="2"/>
    </font>
    <font>
      <u/>
      <sz val="11"/>
      <color rgb="FF566A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B490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1DDC9"/>
      </bottom>
      <diagonal/>
    </border>
  </borders>
  <cellStyleXfs count="1">
    <xf numFmtId="0" fontId="0" fillId="0" borderId="0"/>
  </cellStyleXfs>
  <cellXfs count="6"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center"/>
    </xf>
    <xf numFmtId="164" fontId="0" fillId="0" borderId="1" xfId="0" applyNumberFormat="1" applyBorder="1">
      <alignment vertical="center"/>
    </xf>
    <xf numFmtId="0" fontId="4" fillId="0" borderId="1" xfId="0" applyFont="1" applyBorder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5"/>
  <sheetViews>
    <sheetView workbookViewId="0" showGridLines="0">
      <pane ySplit="4" topLeftCell="A5" activePane="bottomLeft" state="frozen"/>
    </sheetView>
  </sheetViews>
  <sheetFormatPr defaultRowHeight="16"/>
  <cols>
    <col min="1" max="1" width="26" customWidth="1"/>
    <col min="2" max="2" width="52" customWidth="1"/>
    <col min="3" max="3" width="17" customWidth="1"/>
    <col min="4" max="4" width="11" customWidth="1"/>
    <col min="5" max="5" width="9" customWidth="1"/>
    <col min="6" max="6" width="15" customWidth="1"/>
    <col min="7" max="7" width="13" customWidth="1"/>
  </cols>
  <sheetData>
    <row r="1" ht="26" customHeight="1">
      <c r="A1" s="1" t="inlineStr">
        <is>
          <t xml:space="preserve">Daiquí · Lista de produtos · 01/11/2026</t>
        </is>
      </c>
    </row>
    <row r="2" ht="30" customHeight="1">
      <c r="A2" s="2" t="inlineStr">
        <is>
          <t xml:space="preserve">Preços com IVA incluído. Nos produtos vendidos a peso, o preço é por kg. Os preços e a disponibilidade podem sofrer alterações: consulte o site antes de efetuar a sua encomenda.</t>
        </is>
      </c>
    </row>
    <row r="3"/>
    <row r="4" ht="22" customHeight="1">
      <c r="A4" s="3" t="inlineStr">
        <is>
          <t xml:space="preserve">Categoria</t>
        </is>
      </c>
      <c r="B4" s="3" t="inlineStr">
        <is>
          <t xml:space="preserve">Produto</t>
        </is>
      </c>
      <c r="C4" s="3" t="inlineStr">
        <is>
          <t xml:space="preserve">Preço (IVA incluído)</t>
        </is>
      </c>
      <c r="D4" s="3" t="inlineStr">
        <is>
          <t xml:space="preserve">Preço por</t>
        </is>
      </c>
      <c r="E4" s="3" t="inlineStr">
        <is>
          <t xml:space="preserve">Oferta</t>
        </is>
      </c>
      <c r="F4" s="3" t="inlineStr">
        <is>
          <t xml:space="preserve">Disponibilidade</t>
        </is>
      </c>
      <c r="G4" s="3" t="inlineStr">
        <is>
          <t xml:space="preserve">Ver no site</t>
        </is>
      </c>
    </row>
    <row r="5">
      <c r="A5" s="0" t="inlineStr">
        <is>
          <t xml:space="preserve">Açúcar, sal e outros temperos</t>
        </is>
      </c>
      <c r="B5" s="0" t="inlineStr">
        <is>
          <t xml:space="preserve">Açúcar de cana - panela - 750 g</t>
        </is>
      </c>
      <c r="C5" s="4">
        <v>4.35</v>
      </c>
      <c r="D5" s="0" t="inlineStr">
        <is>
          <t xml:space="preserve">unidade</t>
        </is>
      </c>
      <c r="F5" s="0" t="inlineStr">
        <is>
          <t xml:space="preserve">Disponível</t>
        </is>
      </c>
      <c r="G5" s="5" t="str">
        <f>HYPERLINK("https://www.daiqui.com/pt/producto/azucar-de-cana-panela-750-g/","Ver")</f>
        <v>Ver</v>
      </c>
    </row>
    <row r="6">
      <c r="A6" s="0" t="inlineStr">
        <is>
          <t xml:space="preserve">Açúcar, sal e outros temperos</t>
        </is>
      </c>
      <c r="B6" s="0" t="inlineStr">
        <is>
          <t xml:space="preserve">Cubos de caldo de legumes - 6 x 10 g = 3 l de caldo</t>
        </is>
      </c>
      <c r="C6" s="4">
        <v>2.25</v>
      </c>
      <c r="D6" s="0" t="inlineStr">
        <is>
          <t xml:space="preserve">unidade</t>
        </is>
      </c>
      <c r="F6" s="0" t="inlineStr">
        <is>
          <t xml:space="preserve">Disponível</t>
        </is>
      </c>
      <c r="G6" s="5" t="str">
        <f>HYPERLINK("https://www.daiqui.com/pt/producto/caldo-de-verduras-cubitos-6-x10-g3l-caldo/","Ver")</f>
        <v>Ver</v>
      </c>
    </row>
    <row r="7">
      <c r="A7" s="0" t="inlineStr">
        <is>
          <t xml:space="preserve">Açúcar, sal e outros temperos</t>
        </is>
      </c>
      <c r="B7" s="0" t="inlineStr">
        <is>
          <t xml:space="preserve">Ervas aromáticas biológicas: salsa, 30 g - Artemis</t>
        </is>
      </c>
      <c r="C7" s="4">
        <v>2.1</v>
      </c>
      <c r="D7" s="0" t="inlineStr">
        <is>
          <t xml:space="preserve">unidade</t>
        </is>
      </c>
      <c r="F7" s="0" t="inlineStr">
        <is>
          <t xml:space="preserve">Disponível</t>
        </is>
      </c>
      <c r="G7" s="5" t="str">
        <f>HYPERLINK("https://www.daiqui.com/pt/producto/especias-bio-perejil-30-gr-artemis/","Ver")</f>
        <v>Ver</v>
      </c>
    </row>
    <row r="8">
      <c r="A8" s="0" t="inlineStr">
        <is>
          <t xml:space="preserve">Açúcar, sal e outros temperos</t>
        </is>
      </c>
      <c r="B8" s="0" t="inlineStr">
        <is>
          <t xml:space="preserve">Especiarias biológicas - cebola desidratada 30 g - Artemis</t>
        </is>
      </c>
      <c r="C8" s="4">
        <v>2.48</v>
      </c>
      <c r="D8" s="0" t="inlineStr">
        <is>
          <t xml:space="preserve">unidade</t>
        </is>
      </c>
      <c r="F8" s="0" t="inlineStr">
        <is>
          <t xml:space="preserve">Disponível</t>
        </is>
      </c>
      <c r="G8" s="5" t="str">
        <f>HYPERLINK("https://www.daiqui.com/pt/producto/especias-bio-cebolla-deshidratada-30-gr-artemis/","Ver")</f>
        <v>Ver</v>
      </c>
    </row>
    <row r="9">
      <c r="A9" s="0" t="inlineStr">
        <is>
          <t xml:space="preserve">Açúcar, sal e outros temperos</t>
        </is>
      </c>
      <c r="B9" s="0" t="inlineStr">
        <is>
          <t xml:space="preserve">Especiarias biológicas: Alho granulado 50 g - Artemis</t>
        </is>
      </c>
      <c r="C9" s="4">
        <v>2.7</v>
      </c>
      <c r="D9" s="0" t="inlineStr">
        <is>
          <t xml:space="preserve">unidade</t>
        </is>
      </c>
      <c r="F9" s="0" t="inlineStr">
        <is>
          <t xml:space="preserve">Disponível</t>
        </is>
      </c>
      <c r="G9" s="5" t="str">
        <f>HYPERLINK("https://www.daiqui.com/pt/producto/especias-bio-ajo-granulado-50-gr-artemis/","Ver")</f>
        <v>Ver</v>
      </c>
    </row>
    <row r="10">
      <c r="A10" s="0" t="inlineStr">
        <is>
          <t xml:space="preserve">Açúcar, sal e outros temperos</t>
        </is>
      </c>
      <c r="B10" s="0" t="inlineStr">
        <is>
          <t xml:space="preserve">Especiarias biológicas: canela de Ceilão moída, 25 g - Artemis</t>
        </is>
      </c>
      <c r="C10" s="4">
        <v>2.75</v>
      </c>
      <c r="D10" s="0" t="inlineStr">
        <is>
          <t xml:space="preserve">unidade</t>
        </is>
      </c>
      <c r="F10" s="0" t="inlineStr">
        <is>
          <t xml:space="preserve">Disponível</t>
        </is>
      </c>
      <c r="G10" s="5" t="str">
        <f>HYPERLINK("https://www.daiqui.com/pt/producto/especias-bio-canela-ceylan-molida-25-gr-artemis/","Ver")</f>
        <v>Ver</v>
      </c>
    </row>
    <row r="11">
      <c r="A11" s="0" t="inlineStr">
        <is>
          <t xml:space="preserve">Açúcar, sal e outros temperos</t>
        </is>
      </c>
      <c r="B11" s="0" t="inlineStr">
        <is>
          <t xml:space="preserve">Especiarias biológicas: canela do Ceilão em ramos, 15 g - Artemis</t>
        </is>
      </c>
      <c r="C11" s="4">
        <v>3.2</v>
      </c>
      <c r="D11" s="0" t="inlineStr">
        <is>
          <t xml:space="preserve">unidade</t>
        </is>
      </c>
      <c r="F11" s="0" t="inlineStr">
        <is>
          <t xml:space="preserve">Disponível</t>
        </is>
      </c>
      <c r="G11" s="5" t="str">
        <f>HYPERLINK("https://www.daiqui.com/pt/producto/especias-bio-canela-ceylan-rama-15-gr-artemis/","Ver")</f>
        <v>Ver</v>
      </c>
    </row>
    <row r="12">
      <c r="A12" s="0" t="inlineStr">
        <is>
          <t xml:space="preserve">Açúcar, sal e outros temperos</t>
        </is>
      </c>
      <c r="B12" s="0" t="inlineStr">
        <is>
          <t xml:space="preserve">Especiarias biológicas: Coentros 20 g - Artemis</t>
        </is>
      </c>
      <c r="C12" s="4">
        <v>2.25</v>
      </c>
      <c r="D12" s="0" t="inlineStr">
        <is>
          <t xml:space="preserve">unidade</t>
        </is>
      </c>
      <c r="F12" s="0" t="inlineStr">
        <is>
          <t xml:space="preserve">Disponível</t>
        </is>
      </c>
      <c r="G12" s="5" t="str">
        <f>HYPERLINK("https://www.daiqui.com/pt/producto/especias-bio-cilantro-20-gr-artemis/","Ver")</f>
        <v>Ver</v>
      </c>
    </row>
    <row r="13">
      <c r="A13" s="0" t="inlineStr">
        <is>
          <t xml:space="preserve">Açúcar, sal e outros temperos</t>
        </is>
      </c>
      <c r="B13" s="0" t="inlineStr">
        <is>
          <t xml:space="preserve">Especiarias biológicas: colorau doce, 38 g - Artemis</t>
        </is>
      </c>
      <c r="C13" s="4">
        <v>2.55</v>
      </c>
      <c r="D13" s="0" t="inlineStr">
        <is>
          <t xml:space="preserve">unidade</t>
        </is>
      </c>
      <c r="F13" s="0" t="inlineStr">
        <is>
          <t xml:space="preserve">Disponível</t>
        </is>
      </c>
      <c r="G13" s="5" t="str">
        <f>HYPERLINK("https://www.daiqui.com/pt/producto/especias-bio-pimenton-dulce-38-gr-artemis/","Ver")</f>
        <v>Ver</v>
      </c>
    </row>
    <row r="14">
      <c r="A14" s="0" t="inlineStr">
        <is>
          <t xml:space="preserve">Açúcar, sal e outros temperos</t>
        </is>
      </c>
      <c r="B14" s="0" t="inlineStr">
        <is>
          <t xml:space="preserve">Especiarias biológicas: Cúrcuma com Pimenta, 80 g - Artemis</t>
        </is>
      </c>
      <c r="C14" s="4">
        <v>3.5</v>
      </c>
      <c r="D14" s="0" t="inlineStr">
        <is>
          <t xml:space="preserve">unidade</t>
        </is>
      </c>
      <c r="F14" s="0" t="inlineStr">
        <is>
          <t xml:space="preserve">Disponível</t>
        </is>
      </c>
      <c r="G14" s="5" t="str">
        <f>HYPERLINK("https://www.daiqui.com/pt/producto/especias-bio-curcuma-con-pimienta-80-gr-artemis/","Ver")</f>
        <v>Ver</v>
      </c>
    </row>
    <row r="15">
      <c r="A15" s="0" t="inlineStr">
        <is>
          <t xml:space="preserve">Açúcar, sal e outros temperos</t>
        </is>
      </c>
      <c r="B15" s="0" t="inlineStr">
        <is>
          <t xml:space="preserve">Especiarias biológicas: orégão, 7 g - Artemis</t>
        </is>
      </c>
      <c r="C15" s="4">
        <v>1.85</v>
      </c>
      <c r="D15" s="0" t="inlineStr">
        <is>
          <t xml:space="preserve">unidade</t>
        </is>
      </c>
      <c r="F15" s="0" t="inlineStr">
        <is>
          <t xml:space="preserve">Disponível</t>
        </is>
      </c>
      <c r="G15" s="5" t="str">
        <f>HYPERLINK("https://www.daiqui.com/pt/producto/especias-bio-oregano-7-gr-artemis/","Ver")</f>
        <v>Ver</v>
      </c>
    </row>
    <row r="16">
      <c r="A16" s="0" t="inlineStr">
        <is>
          <t xml:space="preserve">Açúcar, sal e outros temperos</t>
        </is>
      </c>
      <c r="B16" s="0" t="inlineStr">
        <is>
          <t xml:space="preserve">Especiarias: cardamomo biológico, 25 g - Artemis</t>
        </is>
      </c>
      <c r="C16" s="4">
        <v>2.98</v>
      </c>
      <c r="D16" s="0" t="inlineStr">
        <is>
          <t xml:space="preserve">unidade</t>
        </is>
      </c>
      <c r="F16" s="0" t="inlineStr">
        <is>
          <t xml:space="preserve">Disponível</t>
        </is>
      </c>
      <c r="G16" s="5" t="str">
        <f>HYPERLINK("https://www.daiqui.com/pt/producto/especias-cardamomo-bio-25-gr-artemis/","Ver")</f>
        <v>Ver</v>
      </c>
    </row>
    <row r="17">
      <c r="A17" s="0" t="inlineStr">
        <is>
          <t xml:space="preserve">Açúcar, sal e outros temperos</t>
        </is>
      </c>
      <c r="B17" s="0" t="inlineStr">
        <is>
          <t xml:space="preserve">Especiarias: gengibre biológico em pó, 25 g - Artemis</t>
        </is>
      </c>
      <c r="C17" s="4">
        <v>2.98</v>
      </c>
      <c r="D17" s="0" t="inlineStr">
        <is>
          <t xml:space="preserve">unidade</t>
        </is>
      </c>
      <c r="F17" s="0" t="inlineStr">
        <is>
          <t xml:space="preserve">Disponível</t>
        </is>
      </c>
      <c r="G17" s="5" t="str">
        <f>HYPERLINK("https://www.daiqui.com/pt/producto/especias-jengibre-bio-en-polvo-25-gr-artemis/","Ver")</f>
        <v>Ver</v>
      </c>
    </row>
    <row r="18">
      <c r="A18" s="0" t="inlineStr">
        <is>
          <t xml:space="preserve">Açúcar, sal e outros temperos</t>
        </is>
      </c>
      <c r="B18" s="0" t="inlineStr">
        <is>
          <t xml:space="preserve">Especiarias: pimenta preta em grão com moinho, 40 g - Artemis</t>
        </is>
      </c>
      <c r="C18" s="4">
        <v>3.5</v>
      </c>
      <c r="D18" s="0" t="inlineStr">
        <is>
          <t xml:space="preserve">unidade</t>
        </is>
      </c>
      <c r="F18" s="0" t="inlineStr">
        <is>
          <t xml:space="preserve">Disponível</t>
        </is>
      </c>
      <c r="G18" s="5" t="str">
        <f>HYPERLINK("https://www.daiqui.com/pt/producto/especias-pmienta-negra-grano-molinillo-40-gr-artemis/","Ver")</f>
        <v>Ver</v>
      </c>
    </row>
    <row r="19">
      <c r="A19" s="0" t="inlineStr">
        <is>
          <t xml:space="preserve">Açúcar, sal e outros temperos</t>
        </is>
      </c>
      <c r="B19" s="0" t="inlineStr">
        <is>
          <t xml:space="preserve">Maionese Original - Biobandits - 370 ml</t>
        </is>
      </c>
      <c r="C19" s="4">
        <v>4.1</v>
      </c>
      <c r="D19" s="0" t="inlineStr">
        <is>
          <t xml:space="preserve">unidade</t>
        </is>
      </c>
      <c r="F19" s="0" t="inlineStr">
        <is>
          <t xml:space="preserve">Disponível</t>
        </is>
      </c>
      <c r="G19" s="5" t="str">
        <f>HYPERLINK("https://www.daiqui.com/pt/producto/mayonesa-original-biobandits-370-ml/","Ver")</f>
        <v>Ver</v>
      </c>
    </row>
    <row r="20">
      <c r="A20" s="0" t="inlineStr">
        <is>
          <t xml:space="preserve">Açúcar, sal e outros temperos</t>
        </is>
      </c>
      <c r="B20" s="0" t="inlineStr">
        <is>
          <t xml:space="preserve">Sal rosa fino dos Himalaias - 1 kg.</t>
        </is>
      </c>
      <c r="C20" s="4">
        <v>2.75</v>
      </c>
      <c r="D20" s="0" t="inlineStr">
        <is>
          <t xml:space="preserve">unidade</t>
        </is>
      </c>
      <c r="F20" s="0" t="inlineStr">
        <is>
          <t xml:space="preserve">Disponível</t>
        </is>
      </c>
      <c r="G20" s="5" t="str">
        <f>HYPERLINK("https://www.daiqui.com/pt/producto/sal-rosa-fina-del-himalaya-1-kg/","Ver")</f>
        <v>Ver</v>
      </c>
    </row>
    <row r="21">
      <c r="A21" s="0" t="inlineStr">
        <is>
          <t xml:space="preserve">Arroz</t>
        </is>
      </c>
      <c r="B21" s="0" t="inlineStr">
        <is>
          <t xml:space="preserve">Arroz basmati branco biológico (a granel)</t>
        </is>
      </c>
      <c r="C21" s="4">
        <v>5.3</v>
      </c>
      <c r="D21" s="0" t="inlineStr">
        <is>
          <t xml:space="preserve">kg</t>
        </is>
      </c>
      <c r="F21" s="0" t="inlineStr">
        <is>
          <t xml:space="preserve">Disponível</t>
        </is>
      </c>
      <c r="G21" s="5" t="str">
        <f>HYPERLINK("https://www.daiqui.com/pt/producto/arroz-basmati-eco-blanco-granel/","Ver")</f>
        <v>Ver</v>
      </c>
    </row>
    <row r="22">
      <c r="A22" s="0" t="inlineStr">
        <is>
          <t xml:space="preserve">Arroz</t>
        </is>
      </c>
      <c r="B22" s="0" t="inlineStr">
        <is>
          <t xml:space="preserve">Arroz basmati integral biológico - (a granel)</t>
        </is>
      </c>
      <c r="C22" s="4">
        <v>5.1</v>
      </c>
      <c r="D22" s="0" t="inlineStr">
        <is>
          <t xml:space="preserve">kg</t>
        </is>
      </c>
      <c r="F22" s="0" t="inlineStr">
        <is>
          <t xml:space="preserve">Disponível</t>
        </is>
      </c>
      <c r="G22" s="5" t="str">
        <f>HYPERLINK("https://www.daiqui.com/pt/producto/arroz-basmati-eco-integral-granel/","Ver")</f>
        <v>Ver</v>
      </c>
    </row>
    <row r="23">
      <c r="A23" s="0" t="inlineStr">
        <is>
          <t xml:space="preserve">Arroz</t>
        </is>
      </c>
      <c r="B23" s="0" t="inlineStr">
        <is>
          <t xml:space="preserve">Arroz integral redondo biológico (a granel)</t>
        </is>
      </c>
      <c r="C23" s="4">
        <v>4.75</v>
      </c>
      <c r="D23" s="0" t="inlineStr">
        <is>
          <t xml:space="preserve">kg</t>
        </is>
      </c>
      <c r="F23" s="0" t="inlineStr">
        <is>
          <t xml:space="preserve">Disponível</t>
        </is>
      </c>
      <c r="G23" s="5" t="str">
        <f>HYPERLINK("https://www.daiqui.com/pt/producto/arroz-integral-redondo-eco-granel/","Ver")</f>
        <v>Ver</v>
      </c>
    </row>
    <row r="24">
      <c r="A24" s="0" t="inlineStr">
        <is>
          <t xml:space="preserve">Azeite e vinagre</t>
        </is>
      </c>
      <c r="B24" s="0" t="inlineStr">
        <is>
          <t xml:space="preserve">Azeite virgem extra 2 l – RETAMAR (Lata)</t>
        </is>
      </c>
      <c r="C24" s="4">
        <v>20</v>
      </c>
      <c r="D24" s="0" t="inlineStr">
        <is>
          <t xml:space="preserve">unidade</t>
        </is>
      </c>
      <c r="F24" s="0" t="inlineStr">
        <is>
          <t xml:space="preserve">Disponível</t>
        </is>
      </c>
      <c r="G24" s="5" t="str">
        <f>HYPERLINK("https://www.daiqui.com/pt/producto/aceite-oliva-virgen-extra-2-l-retamar-lata/","Ver")</f>
        <v>Ver</v>
      </c>
    </row>
    <row r="25">
      <c r="A25" s="0" t="inlineStr">
        <is>
          <t xml:space="preserve">Azeite e vinagre</t>
        </is>
      </c>
      <c r="B25" s="0" t="inlineStr">
        <is>
          <t xml:space="preserve">Vinagre balsâmico biológico - 500 ml.</t>
        </is>
      </c>
      <c r="C25" s="4">
        <v>3.15</v>
      </c>
      <c r="D25" s="0" t="inlineStr">
        <is>
          <t xml:space="preserve">unidade</t>
        </is>
      </c>
      <c r="F25" s="0" t="inlineStr">
        <is>
          <t xml:space="preserve">Disponível</t>
        </is>
      </c>
      <c r="G25" s="5" t="str">
        <f>HYPERLINK("https://www.daiqui.com/pt/producto/vinagre-balsamico-eco-500-ml/","Ver")</f>
        <v>Ver</v>
      </c>
    </row>
    <row r="26">
      <c r="A26" s="0" t="inlineStr">
        <is>
          <t xml:space="preserve">Azeite e vinagre</t>
        </is>
      </c>
      <c r="B26" s="0" t="inlineStr">
        <is>
          <t xml:space="preserve">Vinagre de sidra cru e não filtrado - com a mãe - 500 ml</t>
        </is>
      </c>
      <c r="C26" s="4">
        <v>3.9</v>
      </c>
      <c r="D26" s="0" t="inlineStr">
        <is>
          <t xml:space="preserve">unidade</t>
        </is>
      </c>
      <c r="F26" s="0" t="inlineStr">
        <is>
          <t xml:space="preserve">Disponível</t>
        </is>
      </c>
      <c r="G26" s="5" t="str">
        <f>HYPERLINK("https://www.daiqui.com/pt/producto/vinagre-de-sidra-crudo-sin-filtar-con-la-madre-500-ml/","Ver")</f>
        <v>Ver</v>
      </c>
    </row>
    <row r="27">
      <c r="A27" s="0" t="inlineStr">
        <is>
          <t xml:space="preserve">Azeite e vinagre</t>
        </is>
      </c>
      <c r="B27" s="0" t="inlineStr">
        <is>
          <t xml:space="preserve">Vinagre de sidra de maçã biológico – 50 cl.</t>
        </is>
      </c>
      <c r="C27" s="4">
        <v>2.75</v>
      </c>
      <c r="D27" s="0" t="inlineStr">
        <is>
          <t xml:space="preserve">unidade</t>
        </is>
      </c>
      <c r="F27" s="0" t="inlineStr">
        <is>
          <t xml:space="preserve">Disponível</t>
        </is>
      </c>
      <c r="G27" s="5" t="str">
        <f>HYPERLINK("https://www.daiqui.com/pt/producto/vinagre-de-sidra-de-manzana-eco-50-cl/","Ver")</f>
        <v>Ver</v>
      </c>
    </row>
    <row r="28">
      <c r="A28" s="0" t="inlineStr">
        <is>
          <t xml:space="preserve">Azeite e vinagre</t>
        </is>
      </c>
      <c r="B28" s="0" t="inlineStr">
        <is>
          <t xml:space="preserve">Vinagre de sidra não filtrado - com a mãe - 500 ml</t>
        </is>
      </c>
      <c r="C28" s="4">
        <v>3.15</v>
      </c>
      <c r="D28" s="0" t="inlineStr">
        <is>
          <t xml:space="preserve">unidade</t>
        </is>
      </c>
      <c r="F28" s="0" t="inlineStr">
        <is>
          <t xml:space="preserve">Disponível</t>
        </is>
      </c>
      <c r="G28" s="5" t="str">
        <f>HYPERLINK("https://www.daiqui.com/pt/producto/vinagre-de-sidra-sin-filtar-con-la-madre-500-ml/","Ver")</f>
        <v>Ver</v>
      </c>
    </row>
    <row r="29">
      <c r="A29" s="0" t="inlineStr">
        <is>
          <t xml:space="preserve">Bebidas</t>
        </is>
      </c>
      <c r="B29" s="0" t="inlineStr">
        <is>
          <t xml:space="preserve">Aguardente branca de bagaço biológica -Alicornio- 50 cl.</t>
        </is>
      </c>
      <c r="C29" s="4">
        <v>15</v>
      </c>
      <c r="D29" s="0" t="inlineStr">
        <is>
          <t xml:space="preserve">unidade</t>
        </is>
      </c>
      <c r="F29" s="0" t="inlineStr">
        <is>
          <t xml:space="preserve">Disponível</t>
        </is>
      </c>
      <c r="G29" s="5" t="str">
        <f>HYPERLINK("https://www.daiqui.com/pt/producto/aguardiente-blanco-de-orujo-eco-alicornio-50-cl/","Ver")</f>
        <v>Ver</v>
      </c>
    </row>
    <row r="30">
      <c r="A30" s="0" t="inlineStr">
        <is>
          <t xml:space="preserve">Bebidas</t>
        </is>
      </c>
      <c r="B30" s="0" t="inlineStr">
        <is>
          <t xml:space="preserve">Licor de sabugueiro - Carabuñas - 50 cl.</t>
        </is>
      </c>
      <c r="C30" s="4">
        <v>14.9</v>
      </c>
      <c r="D30" s="0" t="inlineStr">
        <is>
          <t xml:space="preserve">unidade</t>
        </is>
      </c>
      <c r="F30" s="0" t="inlineStr">
        <is>
          <t xml:space="preserve">Disponível</t>
        </is>
      </c>
      <c r="G30" s="5" t="str">
        <f>HYPERLINK("https://www.daiqui.com/pt/producto/licor-de-sauco-carabunas-50-cl/","Ver")</f>
        <v>Ver</v>
      </c>
    </row>
    <row r="31">
      <c r="A31" s="0" t="inlineStr">
        <is>
          <t xml:space="preserve">Bebidas</t>
        </is>
      </c>
      <c r="B31" s="0" t="inlineStr">
        <is>
          <t xml:space="preserve">Sumo de maçã vermelha biológico - BioZumers - 3/4 l.</t>
        </is>
      </c>
      <c r="C31" s="4">
        <v>3.25</v>
      </c>
      <c r="D31" s="0" t="inlineStr">
        <is>
          <t xml:space="preserve">unidade</t>
        </is>
      </c>
      <c r="F31" s="0" t="inlineStr">
        <is>
          <t xml:space="preserve">Disponível</t>
        </is>
      </c>
      <c r="G31" s="5" t="str">
        <f>HYPERLINK("https://www.daiqui.com/pt/producto/zumo-de-manzana-roja-eco-biozumers-3-4-l/","Ver")</f>
        <v>Ver</v>
      </c>
    </row>
    <row r="32">
      <c r="A32" s="0" t="inlineStr">
        <is>
          <t xml:space="preserve">Bebidas</t>
        </is>
      </c>
      <c r="B32" s="0" t="inlineStr">
        <is>
          <t xml:space="preserve">Sumo de mirtilo biológico - 500 ml</t>
        </is>
      </c>
      <c r="C32" s="4">
        <v>6.98</v>
      </c>
      <c r="D32" s="0" t="inlineStr">
        <is>
          <t xml:space="preserve">unidade</t>
        </is>
      </c>
      <c r="F32" s="0" t="inlineStr">
        <is>
          <t xml:space="preserve">Disponível</t>
        </is>
      </c>
      <c r="G32" s="5" t="str">
        <f>HYPERLINK("https://www.daiqui.com/pt/producto/zumo-de-arandano-bio-500-ml/","Ver")</f>
        <v>Ver</v>
      </c>
    </row>
    <row r="33">
      <c r="A33" s="0" t="inlineStr">
        <is>
          <t xml:space="preserve">Bebidas</t>
        </is>
      </c>
      <c r="B33" s="0" t="inlineStr">
        <is>
          <t xml:space="preserve">Sumo de pêra biológico - BioZumers - 3/4 l.</t>
        </is>
      </c>
      <c r="C33" s="4">
        <v>3.25</v>
      </c>
      <c r="D33" s="0" t="inlineStr">
        <is>
          <t xml:space="preserve">unidade</t>
        </is>
      </c>
      <c r="F33" s="0" t="inlineStr">
        <is>
          <t xml:space="preserve">Disponível</t>
        </is>
      </c>
      <c r="G33" s="5" t="str">
        <f>HYPERLINK("https://www.daiqui.com/pt/producto/zumo-de-pera-eco-biozumers-3-4-l/","Ver")</f>
        <v>Ver</v>
      </c>
    </row>
    <row r="34">
      <c r="A34" s="0" t="inlineStr">
        <is>
          <t xml:space="preserve">Bebidas</t>
        </is>
      </c>
      <c r="B34" s="0" t="inlineStr">
        <is>
          <t xml:space="preserve">Sumo de uva preta com groselha biológica - 500 ml</t>
        </is>
      </c>
      <c r="C34" s="4">
        <v>5.98</v>
      </c>
      <c r="D34" s="0" t="inlineStr">
        <is>
          <t xml:space="preserve">unidade</t>
        </is>
      </c>
      <c r="F34" s="0" t="inlineStr">
        <is>
          <t xml:space="preserve">Disponível</t>
        </is>
      </c>
      <c r="G34" s="5" t="str">
        <f>HYPERLINK("https://www.daiqui.com/pt/producto/zumo-de-uva-tinta-con-grosella-bio-500-ml/","Ver")</f>
        <v>Ver</v>
      </c>
    </row>
    <row r="35">
      <c r="A35" s="0" t="inlineStr">
        <is>
          <t xml:space="preserve">Bebidas</t>
        </is>
      </c>
      <c r="B35" s="0" t="inlineStr">
        <is>
          <t xml:space="preserve">Vinho Bacelos da Biobra, Mencía - 75 cl.</t>
        </is>
      </c>
      <c r="C35" s="4">
        <v>9.6</v>
      </c>
      <c r="D35" s="0" t="inlineStr">
        <is>
          <t xml:space="preserve">unidade</t>
        </is>
      </c>
      <c r="F35" s="0" t="inlineStr">
        <is>
          <t xml:space="preserve">Disponível</t>
        </is>
      </c>
      <c r="G35" s="5" t="str">
        <f>HYPERLINK("https://www.daiqui.com/pt/producto/vino-bacelos-de-biobra-mencia-75-cl/","Ver")</f>
        <v>Ver</v>
      </c>
    </row>
    <row r="36">
      <c r="A36" s="0" t="inlineStr">
        <is>
          <t xml:space="preserve">Cafés, cacau e infusões</t>
        </is>
      </c>
      <c r="B36" s="0" t="inlineStr">
        <is>
          <t xml:space="preserve">Cacau puro em pó biológico, 150 g</t>
        </is>
      </c>
      <c r="C36" s="4">
        <v>5.95</v>
      </c>
      <c r="D36" s="0" t="inlineStr">
        <is>
          <t xml:space="preserve">unidade</t>
        </is>
      </c>
      <c r="F36" s="0" t="inlineStr">
        <is>
          <t xml:space="preserve">Disponível</t>
        </is>
      </c>
      <c r="G36" s="5" t="str">
        <f>HYPERLINK("https://www.daiqui.com/pt/producto/cacao-puro-en-polvo-eco150-g/","Ver")</f>
        <v>Ver</v>
      </c>
    </row>
    <row r="37">
      <c r="A37" s="0" t="inlineStr">
        <is>
          <t xml:space="preserve">Cafés, cacau e infusões</t>
        </is>
      </c>
      <c r="B37" s="0" t="inlineStr">
        <is>
          <t xml:space="preserve">Café biológico em grão natural 100% arábica – 500 g – OQUENDO</t>
        </is>
      </c>
      <c r="C37" s="4">
        <v>10.5</v>
      </c>
      <c r="D37" s="0" t="inlineStr">
        <is>
          <t xml:space="preserve">unidade</t>
        </is>
      </c>
      <c r="F37" s="0" t="inlineStr">
        <is>
          <t xml:space="preserve">Disponível</t>
        </is>
      </c>
      <c r="G37" s="5" t="str">
        <f>HYPERLINK("https://www.daiqui.com/pt/producto/cafe-eco-grano-natural-100-arabica-500-gr-oquendo/","Ver")</f>
        <v>Ver</v>
      </c>
    </row>
    <row r="38">
      <c r="A38" s="0" t="inlineStr">
        <is>
          <t xml:space="preserve">Cafés, cacau e infusões</t>
        </is>
      </c>
      <c r="B38" s="0" t="inlineStr">
        <is>
          <t xml:space="preserve">Café biológico moído natural 100% arábica – 250 g – OQUENDO</t>
        </is>
      </c>
      <c r="C38" s="4">
        <v>6.2</v>
      </c>
      <c r="D38" s="0" t="inlineStr">
        <is>
          <t xml:space="preserve">unidade</t>
        </is>
      </c>
      <c r="F38" s="0" t="inlineStr">
        <is>
          <t xml:space="preserve">Disponível</t>
        </is>
      </c>
      <c r="G38" s="5" t="str">
        <f>HYPERLINK("https://www.daiqui.com/pt/producto/cafe-eco-molido-natural-100-arabica-250-gr-oquendo/","Ver")</f>
        <v>Ver</v>
      </c>
    </row>
    <row r="39">
      <c r="A39" s="0" t="inlineStr">
        <is>
          <t xml:space="preserve">Cafés, cacau e infusões</t>
        </is>
      </c>
      <c r="B39" s="0" t="inlineStr">
        <is>
          <t xml:space="preserve">Café moído biológico 100% arábica - 250 g.</t>
        </is>
      </c>
      <c r="C39" s="4">
        <v>6.5</v>
      </c>
      <c r="D39" s="0" t="inlineStr">
        <is>
          <t xml:space="preserve">unidade</t>
        </is>
      </c>
      <c r="F39" s="0" t="inlineStr">
        <is>
          <t xml:space="preserve">Disponível</t>
        </is>
      </c>
      <c r="G39" s="5" t="str">
        <f>HYPERLINK("https://www.daiqui.com/pt/producto/cafe-eco-molido-natural-100-arabica-eco-250-gr/","Ver")</f>
        <v>Ver</v>
      </c>
    </row>
    <row r="40">
      <c r="A40" s="0" t="inlineStr">
        <is>
          <t xml:space="preserve">Cafés, cacau e infusões</t>
        </is>
      </c>
      <c r="B40" s="0" t="inlineStr">
        <is>
          <t xml:space="preserve">Chá de camomila biológico – 20 saquinhos</t>
        </is>
      </c>
      <c r="C40" s="4">
        <v>2.3</v>
      </c>
      <c r="D40" s="0" t="inlineStr">
        <is>
          <t xml:space="preserve">unidade</t>
        </is>
      </c>
      <c r="F40" s="0" t="inlineStr">
        <is>
          <t xml:space="preserve">Disponível</t>
        </is>
      </c>
      <c r="G40" s="5" t="str">
        <f>HYPERLINK("https://www.daiqui.com/pt/producto/infusion-manzanilla-eco-20-filtros/","Ver")</f>
        <v>Ver</v>
      </c>
    </row>
    <row r="41">
      <c r="A41" s="0" t="inlineStr">
        <is>
          <t xml:space="preserve">Cafés, cacau e infusões</t>
        </is>
      </c>
      <c r="B41" s="0" t="inlineStr">
        <is>
          <t xml:space="preserve">Chá de camomila com anis biológico – 20 saquinhos</t>
        </is>
      </c>
      <c r="C41" s="4">
        <v>2.35</v>
      </c>
      <c r="D41" s="0" t="inlineStr">
        <is>
          <t xml:space="preserve">unidade</t>
        </is>
      </c>
      <c r="F41" s="0" t="inlineStr">
        <is>
          <t xml:space="preserve">Disponível</t>
        </is>
      </c>
      <c r="G41" s="5" t="str">
        <f>HYPERLINK("https://www.daiqui.com/pt/producto/infusion-manzanilla-con-anis-eco-20-filtros/","Ver")</f>
        <v>Ver</v>
      </c>
    </row>
    <row r="42">
      <c r="A42" s="0" t="inlineStr">
        <is>
          <t xml:space="preserve">Cafés, cacau e infusões</t>
        </is>
      </c>
      <c r="B42" s="0" t="inlineStr">
        <is>
          <t xml:space="preserve">Chá de salva biológico - 20 saquinhos</t>
        </is>
      </c>
      <c r="C42" s="4">
        <v>2.48</v>
      </c>
      <c r="D42" s="0" t="inlineStr">
        <is>
          <t xml:space="preserve">unidade</t>
        </is>
      </c>
      <c r="F42" s="0" t="inlineStr">
        <is>
          <t xml:space="preserve">Disponível</t>
        </is>
      </c>
      <c r="G42" s="5" t="str">
        <f>HYPERLINK("https://www.daiqui.com/pt/producto/infusion-de-salvia-eco-20-filtros/","Ver")</f>
        <v>Ver</v>
      </c>
    </row>
    <row r="43">
      <c r="A43" s="0" t="inlineStr">
        <is>
          <t xml:space="preserve">Cafés, cacau e infusões</t>
        </is>
      </c>
      <c r="B43" s="0" t="inlineStr">
        <is>
          <t xml:space="preserve">Chá de tomilho biológico – 20 saquinhos</t>
        </is>
      </c>
      <c r="C43" s="4">
        <v>2.2</v>
      </c>
      <c r="D43" s="0" t="inlineStr">
        <is>
          <t xml:space="preserve">unidade</t>
        </is>
      </c>
      <c r="F43" s="0" t="inlineStr">
        <is>
          <t xml:space="preserve">Disponível</t>
        </is>
      </c>
      <c r="G43" s="5" t="str">
        <f>HYPERLINK("https://www.daiqui.com/pt/producto/infusion-de-tomillo-eco-20-filtros/","Ver")</f>
        <v>Ver</v>
      </c>
    </row>
    <row r="44">
      <c r="A44" s="0" t="inlineStr">
        <is>
          <t xml:space="preserve">Cafés, cacau e infusões</t>
        </is>
      </c>
      <c r="B44" s="0" t="inlineStr">
        <is>
          <t xml:space="preserve">Chá verde sem teína, biológico – 20 saquinhos</t>
        </is>
      </c>
      <c r="C44" s="4">
        <v>2.98</v>
      </c>
      <c r="D44" s="0" t="inlineStr">
        <is>
          <t xml:space="preserve">unidade</t>
        </is>
      </c>
      <c r="F44" s="0" t="inlineStr">
        <is>
          <t xml:space="preserve">Disponível</t>
        </is>
      </c>
      <c r="G44" s="5" t="str">
        <f>HYPERLINK("https://www.daiqui.com/pt/producto/infusion-te-verde-sin-teina-eco-20-filtros/","Ver")</f>
        <v>Ver</v>
      </c>
    </row>
    <row r="45">
      <c r="A45" s="0" t="inlineStr">
        <is>
          <t xml:space="preserve">Cereais embalados</t>
        </is>
      </c>
      <c r="B45" s="0" t="inlineStr">
        <is>
          <t xml:space="preserve">Flocos de aveia finos biológicos – 500 g</t>
        </is>
      </c>
      <c r="C45" s="4">
        <v>2.6</v>
      </c>
      <c r="D45" s="0" t="inlineStr">
        <is>
          <t xml:space="preserve">unidade</t>
        </is>
      </c>
      <c r="F45" s="0" t="inlineStr">
        <is>
          <t xml:space="preserve">Disponível</t>
        </is>
      </c>
      <c r="G45" s="5" t="str">
        <f>HYPERLINK("https://www.daiqui.com/pt/producto/copos-de-avena-finos-eco-500-g/","Ver")</f>
        <v>Ver</v>
      </c>
    </row>
    <row r="46">
      <c r="A46" s="0" t="inlineStr">
        <is>
          <t xml:space="preserve">Cereais embalados</t>
        </is>
      </c>
      <c r="B46" s="0" t="inlineStr">
        <is>
          <t xml:space="preserve">Flocos de milho - EnBio - 200 gr. -.</t>
        </is>
      </c>
      <c r="C46" s="4">
        <v>2.5</v>
      </c>
      <c r="D46" s="0" t="inlineStr">
        <is>
          <t xml:space="preserve">unidade</t>
        </is>
      </c>
      <c r="F46" s="0" t="inlineStr">
        <is>
          <t xml:space="preserve">Disponível</t>
        </is>
      </c>
      <c r="G46" s="5" t="str">
        <f>HYPERLINK("https://www.daiqui.com/pt/producto/cornflakes-maiz-enbio-200-gr/","Ver")</f>
        <v>Ver</v>
      </c>
    </row>
    <row r="47">
      <c r="A47" s="0" t="inlineStr">
        <is>
          <t xml:space="preserve">Cereais para animais</t>
        </is>
      </c>
      <c r="B47" s="0" t="inlineStr">
        <is>
          <t xml:space="preserve">Cevada biológica</t>
        </is>
      </c>
      <c r="C47" s="4">
        <v>0.86</v>
      </c>
      <c r="D47" s="0" t="inlineStr">
        <is>
          <t xml:space="preserve">kg</t>
        </is>
      </c>
      <c r="F47" s="0" t="inlineStr">
        <is>
          <t xml:space="preserve">Disponível</t>
        </is>
      </c>
      <c r="G47" s="5" t="str">
        <f>HYPERLINK("https://www.daiqui.com/pt/producto/cebada-eco/","Ver")</f>
        <v>Ver</v>
      </c>
    </row>
    <row r="48">
      <c r="A48" s="0" t="inlineStr">
        <is>
          <t xml:space="preserve">Cereais para animais</t>
        </is>
      </c>
      <c r="B48" s="0" t="inlineStr">
        <is>
          <t xml:space="preserve">Milho biológico</t>
        </is>
      </c>
      <c r="C48" s="4">
        <v>0.98</v>
      </c>
      <c r="D48" s="0" t="inlineStr">
        <is>
          <t xml:space="preserve">kg</t>
        </is>
      </c>
      <c r="F48" s="0" t="inlineStr">
        <is>
          <t xml:space="preserve">Disponível</t>
        </is>
      </c>
      <c r="G48" s="5" t="str">
        <f>HYPERLINK("https://www.daiqui.com/pt/producto/maiz-eco/","Ver")</f>
        <v>Ver</v>
      </c>
    </row>
    <row r="49">
      <c r="A49" s="0" t="inlineStr">
        <is>
          <t xml:space="preserve">Chocolate, bolachas, compotas</t>
        </is>
      </c>
      <c r="B49" s="0" t="inlineStr">
        <is>
          <t xml:space="preserve">Bolachas biológicas - 350 g</t>
        </is>
      </c>
      <c r="C49" s="4">
        <v>4.85</v>
      </c>
      <c r="D49" s="0" t="inlineStr">
        <is>
          <t xml:space="preserve">unidade</t>
        </is>
      </c>
      <c r="F49" s="0" t="inlineStr">
        <is>
          <t xml:space="preserve">Disponível</t>
        </is>
      </c>
      <c r="G49" s="5" t="str">
        <f>HYPERLINK("https://www.daiqui.com/pt/producto/galletas-bio-350-g/","Ver")</f>
        <v>Ver</v>
      </c>
    </row>
    <row r="50">
      <c r="A50" s="0" t="inlineStr">
        <is>
          <t xml:space="preserve">Chocolate, bolachas, compotas</t>
        </is>
      </c>
      <c r="B50" s="0" t="inlineStr">
        <is>
          <t xml:space="preserve">Bolachas cookies biológicas – 300 g</t>
        </is>
      </c>
      <c r="C50" s="4">
        <v>4.85</v>
      </c>
      <c r="D50" s="0" t="inlineStr">
        <is>
          <t xml:space="preserve">unidade</t>
        </is>
      </c>
      <c r="F50" s="0" t="inlineStr">
        <is>
          <t xml:space="preserve">Disponível</t>
        </is>
      </c>
      <c r="G50" s="5" t="str">
        <f>HYPERLINK("https://www.daiqui.com/pt/producto/galletas-cookies-eco-300-g/","Ver")</f>
        <v>Ver</v>
      </c>
    </row>
    <row r="51">
      <c r="A51" s="0" t="inlineStr">
        <is>
          <t xml:space="preserve">Chocolate, bolachas, compotas</t>
        </is>
      </c>
      <c r="B51" s="0" t="inlineStr">
        <is>
          <t xml:space="preserve">Bolachas de coco e chocolate biológicas – 300 g</t>
        </is>
      </c>
      <c r="C51" s="4">
        <v>4.85</v>
      </c>
      <c r="D51" s="0" t="inlineStr">
        <is>
          <t xml:space="preserve">unidade</t>
        </is>
      </c>
      <c r="F51" s="0" t="inlineStr">
        <is>
          <t xml:space="preserve">Disponível</t>
        </is>
      </c>
      <c r="G51" s="5" t="str">
        <f>HYPERLINK("https://www.daiqui.com/pt/producto/galletas-coco-choc-eco-300-g/","Ver")</f>
        <v>Ver</v>
      </c>
    </row>
    <row r="52">
      <c r="A52" s="0" t="inlineStr">
        <is>
          <t xml:space="preserve">Chocolate, bolachas, compotas</t>
        </is>
      </c>
      <c r="B52" s="0" t="inlineStr">
        <is>
          <t xml:space="preserve">Bolachas mariñeiras - 180 g</t>
        </is>
      </c>
      <c r="C52" s="4">
        <v>2.8</v>
      </c>
      <c r="D52" s="0" t="inlineStr">
        <is>
          <t xml:space="preserve">unidade</t>
        </is>
      </c>
      <c r="F52" s="0" t="inlineStr">
        <is>
          <t xml:space="preserve">Disponível</t>
        </is>
      </c>
      <c r="G52" s="5" t="str">
        <f>HYPERLINK("https://www.daiqui.com/pt/producto/galletas-marineiras-180-gr/","Ver")</f>
        <v>Ver</v>
      </c>
    </row>
    <row r="53">
      <c r="A53" s="0" t="inlineStr">
        <is>
          <t xml:space="preserve">Chocolate, bolachas, compotas</t>
        </is>
      </c>
      <c r="B53" s="0" t="inlineStr">
        <is>
          <t xml:space="preserve">Chocolate de leite biológico - Solé - 100 g</t>
        </is>
      </c>
      <c r="C53" s="4">
        <v>4.5</v>
      </c>
      <c r="D53" s="0" t="inlineStr">
        <is>
          <t xml:space="preserve">unidade</t>
        </is>
      </c>
      <c r="F53" s="0" t="inlineStr">
        <is>
          <t xml:space="preserve">Disponível</t>
        </is>
      </c>
      <c r="G53" s="5" t="str">
        <f>HYPERLINK("https://www.daiqui.com/pt/producto/chocolate-con-leche-eco-sole-100-g/","Ver")</f>
        <v>Ver</v>
      </c>
    </row>
    <row r="54">
      <c r="A54" s="0" t="inlineStr">
        <is>
          <t xml:space="preserve">Chocolate, bolachas, compotas</t>
        </is>
      </c>
      <c r="B54" s="0" t="inlineStr">
        <is>
          <t xml:space="preserve">Chocolate preto 100 % biológico – Solé – 100 g</t>
        </is>
      </c>
      <c r="C54" s="4">
        <v>5.15</v>
      </c>
      <c r="D54" s="0" t="inlineStr">
        <is>
          <t xml:space="preserve">unidade</t>
        </is>
      </c>
      <c r="F54" s="0" t="inlineStr">
        <is>
          <t xml:space="preserve">Disponível</t>
        </is>
      </c>
      <c r="G54" s="5" t="str">
        <f>HYPERLINK("https://www.daiqui.com/pt/producto/chocolate-negro-100-eco-sole-100gr/","Ver")</f>
        <v>Ver</v>
      </c>
    </row>
    <row r="55">
      <c r="A55" s="0" t="inlineStr">
        <is>
          <t xml:space="preserve">Chocolate, bolachas, compotas</t>
        </is>
      </c>
      <c r="B55" s="0" t="inlineStr">
        <is>
          <t xml:space="preserve">Chocolate preto 56% biológico com laranja - Solé - 100 g</t>
        </is>
      </c>
      <c r="C55" s="4">
        <v>4.5</v>
      </c>
      <c r="D55" s="0" t="inlineStr">
        <is>
          <t xml:space="preserve">unidade</t>
        </is>
      </c>
      <c r="F55" s="0" t="inlineStr">
        <is>
          <t xml:space="preserve">Disponível</t>
        </is>
      </c>
      <c r="G55" s="5" t="str">
        <f>HYPERLINK("https://www.daiqui.com/pt/producto/chocolate-negro-56-eco-con-naranja-sole-100gr/","Ver")</f>
        <v>Ver</v>
      </c>
    </row>
    <row r="56">
      <c r="A56" s="0" t="inlineStr">
        <is>
          <t xml:space="preserve">Chocolate, bolachas, compotas</t>
        </is>
      </c>
      <c r="B56" s="0" t="inlineStr">
        <is>
          <t xml:space="preserve">Chocolate preto 86% biológico -Sóle- 100 g</t>
        </is>
      </c>
      <c r="C56" s="4">
        <v>4.75</v>
      </c>
      <c r="D56" s="0" t="inlineStr">
        <is>
          <t xml:space="preserve">unidade</t>
        </is>
      </c>
      <c r="F56" s="0" t="inlineStr">
        <is>
          <t xml:space="preserve">Disponível</t>
        </is>
      </c>
      <c r="G56" s="5" t="str">
        <f>HYPERLINK("https://www.daiqui.com/pt/producto/chocolate-negro-86-eco-sole-100gr/","Ver")</f>
        <v>Ver</v>
      </c>
    </row>
    <row r="57">
      <c r="A57" s="0" t="inlineStr">
        <is>
          <t xml:space="preserve">Chocolate, bolachas, compotas</t>
        </is>
      </c>
      <c r="B57" s="0" t="inlineStr">
        <is>
          <t xml:space="preserve">Compota biológica de sabugueiro com maçã - 250 g</t>
        </is>
      </c>
      <c r="C57" s="4">
        <v>4.95</v>
      </c>
      <c r="D57" s="0" t="inlineStr">
        <is>
          <t xml:space="preserve">unidade</t>
        </is>
      </c>
      <c r="F57" s="0" t="inlineStr">
        <is>
          <t xml:space="preserve">Disponível</t>
        </is>
      </c>
      <c r="G57" s="5" t="str">
        <f>HYPERLINK("https://www.daiqui.com/pt/producto/mermelada-eco-de-sauco-con-maza-250-gr/","Ver")</f>
        <v>Ver</v>
      </c>
    </row>
    <row r="58">
      <c r="A58" s="0" t="inlineStr">
        <is>
          <t xml:space="preserve">Chocolate, bolachas, compotas</t>
        </is>
      </c>
      <c r="B58" s="0" t="inlineStr">
        <is>
          <t xml:space="preserve">Compota ecológica de amoras silvestres – 200 g</t>
        </is>
      </c>
      <c r="C58" s="4">
        <v>3.5</v>
      </c>
      <c r="D58" s="0" t="inlineStr">
        <is>
          <t xml:space="preserve">unidade</t>
        </is>
      </c>
      <c r="F58" s="0" t="inlineStr">
        <is>
          <t xml:space="preserve">Disponível</t>
        </is>
      </c>
      <c r="G58" s="5" t="str">
        <f>HYPERLINK("https://www.daiqui.com/pt/producto/mermelada-eco-de-moras-silvestres-200-gr/","Ver")</f>
        <v>Ver</v>
      </c>
    </row>
    <row r="59">
      <c r="A59" s="0" t="inlineStr">
        <is>
          <t xml:space="preserve">Chocolate, bolachas, compotas</t>
        </is>
      </c>
      <c r="B59" s="0" t="inlineStr">
        <is>
          <t xml:space="preserve">Compota ecológica de maçã com frutos silvestres - 200 g</t>
        </is>
      </c>
      <c r="C59" s="4">
        <v>3.5</v>
      </c>
      <c r="D59" s="0" t="inlineStr">
        <is>
          <t xml:space="preserve">unidade</t>
        </is>
      </c>
      <c r="F59" s="0" t="inlineStr">
        <is>
          <t xml:space="preserve">Disponível</t>
        </is>
      </c>
      <c r="G59" s="5" t="str">
        <f>HYPERLINK("https://www.daiqui.com/pt/producto/mermelada-eco-de-manzana-con-frutas-del-bosque-200-gr/","Ver")</f>
        <v>Ver</v>
      </c>
    </row>
    <row r="60">
      <c r="A60" s="0" t="inlineStr">
        <is>
          <t xml:space="preserve">Chocolate, bolachas, compotas</t>
        </is>
      </c>
      <c r="B60" s="0" t="inlineStr">
        <is>
          <t xml:space="preserve">Compota ecológica de mirtilos - 200 g</t>
        </is>
      </c>
      <c r="C60" s="4">
        <v>3.5</v>
      </c>
      <c r="D60" s="0" t="inlineStr">
        <is>
          <t xml:space="preserve">unidade</t>
        </is>
      </c>
      <c r="F60" s="0" t="inlineStr">
        <is>
          <t xml:space="preserve">Disponível</t>
        </is>
      </c>
      <c r="G60" s="5" t="str">
        <f>HYPERLINK("https://www.daiqui.com/pt/producto/mermelada-eco-de-arandanos-200-gr/","Ver")</f>
        <v>Ver</v>
      </c>
    </row>
    <row r="61">
      <c r="A61" s="0" t="inlineStr">
        <is>
          <t xml:space="preserve">Chocolate, bolachas, compotas</t>
        </is>
      </c>
      <c r="B61" s="0" t="inlineStr">
        <is>
          <t xml:space="preserve">Compota ecológica de sabugueiro com laranja – 250 g</t>
        </is>
      </c>
      <c r="C61" s="4">
        <v>4.95</v>
      </c>
      <c r="D61" s="0" t="inlineStr">
        <is>
          <t xml:space="preserve">unidade</t>
        </is>
      </c>
      <c r="F61" s="0" t="inlineStr">
        <is>
          <t xml:space="preserve">Disponível</t>
        </is>
      </c>
      <c r="G61" s="5" t="str">
        <f>HYPERLINK("https://www.daiqui.com/pt/producto/mermelada-eco-de-sauco-con-naranja-250-gr/","Ver")</f>
        <v>Ver</v>
      </c>
    </row>
    <row r="62">
      <c r="A62" s="0" t="inlineStr">
        <is>
          <t xml:space="preserve">Conservas de peixe</t>
        </is>
      </c>
      <c r="B62" s="0" t="inlineStr">
        <is>
          <t xml:space="preserve">Atum ao natural - lata de 120 g - Pandomar</t>
        </is>
      </c>
      <c r="C62" s="4">
        <v>2.75</v>
      </c>
      <c r="D62" s="0" t="inlineStr">
        <is>
          <t xml:space="preserve">unidade</t>
        </is>
      </c>
      <c r="F62" s="0" t="inlineStr">
        <is>
          <t xml:space="preserve">Disponível</t>
        </is>
      </c>
      <c r="G62" s="5" t="str">
        <f>HYPERLINK("https://www.daiqui.com/pt/producto/atun-al-natural-lata-120-gr-pandomar/","Ver")</f>
        <v>Ver</v>
      </c>
    </row>
    <row r="63">
      <c r="A63" s="0" t="inlineStr">
        <is>
          <t xml:space="preserve">Conservas de peixe</t>
        </is>
      </c>
      <c r="B63" s="0" t="inlineStr">
        <is>
          <t xml:space="preserve">Atum claro em azeite - lata de 125 gr.</t>
        </is>
      </c>
      <c r="C63" s="4">
        <v>3.5</v>
      </c>
      <c r="D63" s="0" t="inlineStr">
        <is>
          <t xml:space="preserve">unidade</t>
        </is>
      </c>
      <c r="F63" s="0" t="inlineStr">
        <is>
          <t xml:space="preserve">Disponível</t>
        </is>
      </c>
      <c r="G63" s="5" t="str">
        <f>HYPERLINK("https://www.daiqui.com/pt/producto/atun-claro-en-aceite-de-oliva-lata-125-gr/","Ver")</f>
        <v>Ver</v>
      </c>
    </row>
    <row r="64">
      <c r="A64" s="0" t="inlineStr">
        <is>
          <t xml:space="preserve">Conservas de peixe</t>
        </is>
      </c>
      <c r="B64" s="0" t="inlineStr">
        <is>
          <t xml:space="preserve">Atum claro em azeite - Pandereta 525 gr.</t>
        </is>
      </c>
      <c r="C64" s="4">
        <v>12.52</v>
      </c>
      <c r="D64" s="0" t="inlineStr">
        <is>
          <t xml:space="preserve">unidade</t>
        </is>
      </c>
      <c r="F64" s="0" t="inlineStr">
        <is>
          <t xml:space="preserve">Disponível</t>
        </is>
      </c>
      <c r="G64" s="5" t="str">
        <f>HYPERLINK("https://www.daiqui.com/pt/producto/atun-claro-en-aceite-de-oliva-pandereta-525-gr/","Ver")</f>
        <v>Ver</v>
      </c>
    </row>
    <row r="65">
      <c r="A65" s="0" t="inlineStr">
        <is>
          <t xml:space="preserve">Conservas de peixe</t>
        </is>
      </c>
      <c r="B65" s="0" t="inlineStr">
        <is>
          <t xml:space="preserve">Atum claro no seu próprio sumo - frasco de vidro de 250 ml</t>
        </is>
      </c>
      <c r="C65" s="4">
        <v>6.9</v>
      </c>
      <c r="D65" s="0" t="inlineStr">
        <is>
          <t xml:space="preserve">unidade</t>
        </is>
      </c>
      <c r="F65" s="0" t="inlineStr">
        <is>
          <t xml:space="preserve">Disponível</t>
        </is>
      </c>
      <c r="G65" s="5" t="str">
        <f>HYPERLINK("https://www.daiqui.com/pt/producto/atun-claro-en-su-jugo-cristal-250-ml/","Ver")</f>
        <v>Ver</v>
      </c>
    </row>
    <row r="66">
      <c r="A66" s="0" t="inlineStr">
        <is>
          <t xml:space="preserve">Conservas de peixe</t>
        </is>
      </c>
      <c r="B66" s="0" t="inlineStr">
        <is>
          <t xml:space="preserve">Cavala com mostarda - lata de 125 gr.</t>
        </is>
      </c>
      <c r="C66" s="4">
        <v>3.98</v>
      </c>
      <c r="D66" s="0" t="inlineStr">
        <is>
          <t xml:space="preserve">unidade</t>
        </is>
      </c>
      <c r="F66" s="0" t="inlineStr">
        <is>
          <t xml:space="preserve">Disponível</t>
        </is>
      </c>
      <c r="G66" s="5" t="str">
        <f>HYPERLINK("https://www.daiqui.com/pt/producto/caballa-con-mostaza-lata-125-gr/","Ver")</f>
        <v>Ver</v>
      </c>
    </row>
    <row r="67">
      <c r="A67" s="0" t="inlineStr">
        <is>
          <t xml:space="preserve">Conservas de peixe</t>
        </is>
      </c>
      <c r="B67" s="0" t="inlineStr">
        <is>
          <t xml:space="preserve">Cavala em azeite - lata de 125 gr.</t>
        </is>
      </c>
      <c r="C67" s="4">
        <v>3.98</v>
      </c>
      <c r="D67" s="0" t="inlineStr">
        <is>
          <t xml:space="preserve">unidade</t>
        </is>
      </c>
      <c r="F67" s="0" t="inlineStr">
        <is>
          <t xml:space="preserve">Disponível</t>
        </is>
      </c>
      <c r="G67" s="5" t="str">
        <f>HYPERLINK("https://www.daiqui.com/pt/producto/caballa-en-aceite-de-oliva-lata-125-gr/","Ver")</f>
        <v>Ver</v>
      </c>
    </row>
    <row r="68">
      <c r="A68" s="0" t="inlineStr">
        <is>
          <t xml:space="preserve">Conservas de peixe</t>
        </is>
      </c>
      <c r="B68" s="0" t="inlineStr">
        <is>
          <t xml:space="preserve">Filete de anchova em azeite - lata de 50 g</t>
        </is>
      </c>
      <c r="C68" s="4">
        <v>3.75</v>
      </c>
      <c r="D68" s="0" t="inlineStr">
        <is>
          <t xml:space="preserve">unidade</t>
        </is>
      </c>
      <c r="F68" s="0" t="inlineStr">
        <is>
          <t xml:space="preserve">Disponível</t>
        </is>
      </c>
      <c r="G68" s="5" t="str">
        <f>HYPERLINK("https://www.daiqui.com/pt/producto/filete-de-anchoa-en-aceite-de-oliva-lata-50-gr/","Ver")</f>
        <v>Ver</v>
      </c>
    </row>
    <row r="69">
      <c r="A69" s="0" t="inlineStr">
        <is>
          <t xml:space="preserve">Conservas de peixe</t>
        </is>
      </c>
      <c r="B69" s="0" t="inlineStr">
        <is>
          <t xml:space="preserve">Mexilhões em escabeche - lata de 120 g (tamanho pequeno)</t>
        </is>
      </c>
      <c r="C69" s="4">
        <v>4.65</v>
      </c>
      <c r="D69" s="0" t="inlineStr">
        <is>
          <t xml:space="preserve">unidade</t>
        </is>
      </c>
      <c r="F69" s="0" t="inlineStr">
        <is>
          <t xml:space="preserve">Disponível</t>
        </is>
      </c>
      <c r="G69" s="5" t="str">
        <f>HYPERLINK("https://www.daiqui.com/pt/producto/mejillones-escabeche-lata-120-gr-calibre-pequeno/","Ver")</f>
        <v>Ver</v>
      </c>
    </row>
    <row r="70">
      <c r="A70" s="0" t="inlineStr">
        <is>
          <t xml:space="preserve">Conservas de peixe</t>
        </is>
      </c>
      <c r="B70" s="0" t="inlineStr">
        <is>
          <t xml:space="preserve">Patê de algas - 125 g</t>
        </is>
      </c>
      <c r="C70" s="4">
        <v>3.8</v>
      </c>
      <c r="D70" s="0" t="inlineStr">
        <is>
          <t xml:space="preserve">unidade</t>
        </is>
      </c>
      <c r="F70" s="0" t="inlineStr">
        <is>
          <t xml:space="preserve">Disponível</t>
        </is>
      </c>
      <c r="G70" s="5" t="str">
        <f>HYPERLINK("https://www.daiqui.com/pt/producto/pate-de-algas-125-gr/","Ver")</f>
        <v>Ver</v>
      </c>
    </row>
    <row r="71">
      <c r="A71" s="0" t="inlineStr">
        <is>
          <t xml:space="preserve">Conservas de peixe</t>
        </is>
      </c>
      <c r="B71" s="0" t="inlineStr">
        <is>
          <t xml:space="preserve">Patê de atum com azeitonas - 125 gr.</t>
        </is>
      </c>
      <c r="C71" s="4">
        <v>3.5</v>
      </c>
      <c r="D71" s="0" t="inlineStr">
        <is>
          <t xml:space="preserve">unidade</t>
        </is>
      </c>
      <c r="F71" s="0" t="inlineStr">
        <is>
          <t xml:space="preserve">Disponível</t>
        </is>
      </c>
      <c r="G71" s="5" t="str">
        <f>HYPERLINK("https://www.daiqui.com/pt/producto/pate-de-atun-con-aceitunas-125-gr/","Ver")</f>
        <v>Ver</v>
      </c>
    </row>
    <row r="72">
      <c r="A72" s="0" t="inlineStr">
        <is>
          <t xml:space="preserve">Conservas de peixe</t>
        </is>
      </c>
      <c r="B72" s="0" t="inlineStr">
        <is>
          <t xml:space="preserve">Patê de cavala com pimentos picantes – 125 g</t>
        </is>
      </c>
      <c r="C72" s="4">
        <v>3.5</v>
      </c>
      <c r="D72" s="0" t="inlineStr">
        <is>
          <t xml:space="preserve">unidade</t>
        </is>
      </c>
      <c r="F72" s="0" t="inlineStr">
        <is>
          <t xml:space="preserve">Disponível</t>
        </is>
      </c>
      <c r="G72" s="5" t="str">
        <f>HYPERLINK("https://www.daiqui.com/pt/producto/pate-de-caballa-con-pimientos-picante-125-gr/","Ver")</f>
        <v>Ver</v>
      </c>
    </row>
    <row r="73">
      <c r="A73" s="0" t="inlineStr">
        <is>
          <t xml:space="preserve">Conservas de peixe</t>
        </is>
      </c>
      <c r="B73" s="0" t="inlineStr">
        <is>
          <t xml:space="preserve">Patê de mexilhões - 125 gr.</t>
        </is>
      </c>
      <c r="C73" s="4">
        <v>3.8</v>
      </c>
      <c r="D73" s="0" t="inlineStr">
        <is>
          <t xml:space="preserve">unidade</t>
        </is>
      </c>
      <c r="F73" s="0" t="inlineStr">
        <is>
          <t xml:space="preserve">Disponível</t>
        </is>
      </c>
      <c r="G73" s="5" t="str">
        <f>HYPERLINK("https://www.daiqui.com/pt/producto/pate-de-mejillones-125-gr/","Ver")</f>
        <v>Ver</v>
      </c>
    </row>
    <row r="74">
      <c r="A74" s="0" t="inlineStr">
        <is>
          <t xml:space="preserve">Conservas de peixe</t>
        </is>
      </c>
      <c r="B74" s="0" t="inlineStr">
        <is>
          <t xml:space="preserve">Patê de sardinhas - 125 gr.</t>
        </is>
      </c>
      <c r="C74" s="4">
        <v>3.5</v>
      </c>
      <c r="D74" s="0" t="inlineStr">
        <is>
          <t xml:space="preserve">unidade</t>
        </is>
      </c>
      <c r="F74" s="0" t="inlineStr">
        <is>
          <t xml:space="preserve">Disponível</t>
        </is>
      </c>
      <c r="G74" s="5" t="str">
        <f>HYPERLINK("https://www.daiqui.com/pt/producto/pate-de-sardinas-125-gr/","Ver")</f>
        <v>Ver</v>
      </c>
    </row>
    <row r="75">
      <c r="A75" s="0" t="inlineStr">
        <is>
          <t xml:space="preserve">Conservas de peixe</t>
        </is>
      </c>
      <c r="B75" s="0" t="inlineStr">
        <is>
          <t xml:space="preserve">Salada de legumes com atum - lata de 250 g</t>
        </is>
      </c>
      <c r="C75" s="4">
        <v>3.9</v>
      </c>
      <c r="D75" s="0" t="inlineStr">
        <is>
          <t xml:space="preserve">unidade</t>
        </is>
      </c>
      <c r="F75" s="0" t="inlineStr">
        <is>
          <t xml:space="preserve">Disponível</t>
        </is>
      </c>
      <c r="G75" s="5" t="str">
        <f>HYPERLINK("https://www.daiqui.com/pt/producto/ensalada-de-vegetales-con-atun-lata-250-g/","Ver")</f>
        <v>Ver</v>
      </c>
    </row>
    <row r="76">
      <c r="A76" s="0" t="inlineStr">
        <is>
          <t xml:space="preserve">Conservas de peixe</t>
        </is>
      </c>
      <c r="B76" s="0" t="inlineStr">
        <is>
          <t xml:space="preserve">Sardinha em azeite - lata de 125 gr.</t>
        </is>
      </c>
      <c r="C76" s="4">
        <v>3.2</v>
      </c>
      <c r="D76" s="0" t="inlineStr">
        <is>
          <t xml:space="preserve">unidade</t>
        </is>
      </c>
      <c r="F76" s="0" t="inlineStr">
        <is>
          <t xml:space="preserve">Disponível</t>
        </is>
      </c>
      <c r="G76" s="5" t="str">
        <f>HYPERLINK("https://www.daiqui.com/pt/producto/sardina-en-aceite-de-oliva-lata-125-gr/","Ver")</f>
        <v>Ver</v>
      </c>
    </row>
    <row r="77">
      <c r="A77" s="0" t="inlineStr">
        <is>
          <t xml:space="preserve">Conservas de peixe</t>
        </is>
      </c>
      <c r="B77" s="0" t="inlineStr">
        <is>
          <t xml:space="preserve">Sardinha frita em azeite biológico - frasco de vidro de 250 ml</t>
        </is>
      </c>
      <c r="C77" s="4">
        <v>5.24</v>
      </c>
      <c r="D77" s="0" t="inlineStr">
        <is>
          <t xml:space="preserve">unidade</t>
        </is>
      </c>
      <c r="F77" s="0" t="inlineStr">
        <is>
          <t xml:space="preserve">Disponível</t>
        </is>
      </c>
      <c r="G77" s="5" t="str">
        <f>HYPERLINK("https://www.daiqui.com/pt/producto/sardina-frita-en-aceite-de-oliva-eco-cristal-250-ml/","Ver")</f>
        <v>Ver</v>
      </c>
    </row>
    <row r="78">
      <c r="A78" s="0" t="inlineStr">
        <is>
          <t xml:space="preserve">Conservas de peixe</t>
        </is>
      </c>
      <c r="B78" s="0" t="inlineStr">
        <is>
          <t xml:space="preserve">Tentáculos de lula em azeite - lata de 120 gr.</t>
        </is>
      </c>
      <c r="C78" s="4">
        <v>3.46</v>
      </c>
      <c r="D78" s="0" t="inlineStr">
        <is>
          <t xml:space="preserve">unidade</t>
        </is>
      </c>
      <c r="F78" s="0" t="inlineStr">
        <is>
          <t xml:space="preserve">Disponível</t>
        </is>
      </c>
      <c r="G78" s="5" t="str">
        <f>HYPERLINK("https://www.daiqui.com/pt/producto/tentaculos-de-calamar-aceite-de-oliva-lata-120-gr/","Ver")</f>
        <v>Ver</v>
      </c>
    </row>
    <row r="79">
      <c r="A79" s="0" t="inlineStr">
        <is>
          <t xml:space="preserve">Conservas de peixe</t>
        </is>
      </c>
      <c r="B79" s="0" t="inlineStr">
        <is>
          <t xml:space="preserve">Volandeira com molho de vieira biológica – lata de 115 g (peso escorrido)</t>
        </is>
      </c>
      <c r="C79" s="4">
        <v>6.3</v>
      </c>
      <c r="D79" s="0" t="inlineStr">
        <is>
          <t xml:space="preserve">unidade</t>
        </is>
      </c>
      <c r="F79" s="0" t="inlineStr">
        <is>
          <t xml:space="preserve">Disponível</t>
        </is>
      </c>
      <c r="G79" s="5" t="str">
        <f>HYPERLINK("https://www.daiqui.com/pt/producto/volandeira-en-salsa-de-vieira-eco-lata-115-gr-peso-escurrido/","Ver")</f>
        <v>Ver</v>
      </c>
    </row>
    <row r="80">
      <c r="A80" s="0" t="inlineStr">
        <is>
          <t xml:space="preserve">Conservas variadas</t>
        </is>
      </c>
      <c r="B80" s="0" t="inlineStr">
        <is>
          <t xml:space="preserve">Alcachofra (6-9 corações) biológica - 400 g</t>
        </is>
      </c>
      <c r="C80" s="4">
        <v>6.55</v>
      </c>
      <c r="D80" s="0" t="inlineStr">
        <is>
          <t xml:space="preserve">unidade</t>
        </is>
      </c>
      <c r="F80" s="0" t="inlineStr">
        <is>
          <t xml:space="preserve">Disponível</t>
        </is>
      </c>
      <c r="G80" s="5" t="str">
        <f>HYPERLINK("https://www.daiqui.com/pt/producto/alcachofa-6-9-corazoneseco-400-g/","Ver")</f>
        <v>Ver</v>
      </c>
    </row>
    <row r="81">
      <c r="A81" s="0" t="inlineStr">
        <is>
          <t xml:space="preserve">Conservas variadas</t>
        </is>
      </c>
      <c r="B81" s="0" t="inlineStr">
        <is>
          <t xml:space="preserve">Ananás no seu próprio sumo biológico – frasco de vidro de 420 g – Comércio Justo</t>
        </is>
      </c>
      <c r="C81" s="4">
        <v>5.9</v>
      </c>
      <c r="D81" s="0" t="inlineStr">
        <is>
          <t xml:space="preserve">unidade</t>
        </is>
      </c>
      <c r="F81" s="0" t="inlineStr">
        <is>
          <t xml:space="preserve">Disponível</t>
        </is>
      </c>
      <c r="G81" s="5" t="str">
        <f>HYPERLINK("https://www.daiqui.com/pt/producto/pina-en-su-jugo-eco-tarro-cristal-420-g-comercio-justo/","Ver")</f>
        <v>Ver</v>
      </c>
    </row>
    <row r="82">
      <c r="A82" s="0" t="inlineStr">
        <is>
          <t xml:space="preserve">Conservas variadas</t>
        </is>
      </c>
      <c r="B82" s="0" t="inlineStr">
        <is>
          <t xml:space="preserve">Azeitona manzanilla biológica inteira com especiarias - frasco de 350 g.</t>
        </is>
      </c>
      <c r="C82" s="4">
        <v>2.58</v>
      </c>
      <c r="D82" s="0" t="inlineStr">
        <is>
          <t xml:space="preserve">unidade</t>
        </is>
      </c>
      <c r="F82" s="0" t="inlineStr">
        <is>
          <t xml:space="preserve">Disponível</t>
        </is>
      </c>
      <c r="G82" s="5" t="str">
        <f>HYPERLINK("https://www.daiqui.com/pt/producto/aceituna-manzanilla-eco-entera-con-especias-tarro-350-g/","Ver")</f>
        <v>Ver</v>
      </c>
    </row>
    <row r="83">
      <c r="A83" s="0" t="inlineStr">
        <is>
          <t xml:space="preserve">Conservas variadas</t>
        </is>
      </c>
      <c r="B83" s="0" t="inlineStr">
        <is>
          <t xml:space="preserve">Azeitona manzanilla biológica natural sem caroço - frasco de 350 g.</t>
        </is>
      </c>
      <c r="C83" s="4">
        <v>2.68</v>
      </c>
      <c r="D83" s="0" t="inlineStr">
        <is>
          <t xml:space="preserve">unidade</t>
        </is>
      </c>
      <c r="F83" s="0" t="inlineStr">
        <is>
          <t xml:space="preserve">Disponível</t>
        </is>
      </c>
      <c r="G83" s="5" t="str">
        <f>HYPERLINK("https://www.daiqui.com/pt/producto/aceituna-manzanilla-eco-natural-sin-hueso-tarro-350-g/","Ver")</f>
        <v>Ver</v>
      </c>
    </row>
    <row r="84">
      <c r="A84" s="0" t="inlineStr">
        <is>
          <t xml:space="preserve">Conservas variadas</t>
        </is>
      </c>
      <c r="B84" s="0" t="inlineStr">
        <is>
          <t xml:space="preserve">Azeitona preta de Aragão – sem caldo – frasco de 200 g.</t>
        </is>
      </c>
      <c r="C84" s="4">
        <v>3.55</v>
      </c>
      <c r="D84" s="0" t="inlineStr">
        <is>
          <t xml:space="preserve">unidade</t>
        </is>
      </c>
      <c r="F84" s="0" t="inlineStr">
        <is>
          <t xml:space="preserve">Disponível</t>
        </is>
      </c>
      <c r="G84" s="5" t="str">
        <f>HYPERLINK("https://www.daiqui.com/pt/producto/aceituna-negra-de-aragon-sin-caldo-tarro-200-g/","Ver")</f>
        <v>Ver</v>
      </c>
    </row>
    <row r="85">
      <c r="A85" s="0" t="inlineStr">
        <is>
          <t xml:space="preserve">Conservas variadas</t>
        </is>
      </c>
      <c r="B85" s="0" t="inlineStr">
        <is>
          <t xml:space="preserve">Brócolos ao natural biológicos – frasco de 660 g</t>
        </is>
      </c>
      <c r="C85" s="4">
        <v>4.7</v>
      </c>
      <c r="D85" s="0" t="inlineStr">
        <is>
          <t xml:space="preserve">unidade</t>
        </is>
      </c>
      <c r="F85" s="0" t="inlineStr">
        <is>
          <t xml:space="preserve">Disponível</t>
        </is>
      </c>
      <c r="G85" s="5" t="str">
        <f>HYPERLINK("https://www.daiqui.com/pt/producto/broculi-al-natural-bio-bote-660-g/","Ver")</f>
        <v>Ver</v>
      </c>
    </row>
    <row r="86">
      <c r="A86" s="0" t="inlineStr">
        <is>
          <t xml:space="preserve">Conservas variadas</t>
        </is>
      </c>
      <c r="B86" s="0" t="inlineStr">
        <is>
          <t xml:space="preserve">Chucrut tradicional (couve fermentada) - 200 g</t>
        </is>
      </c>
      <c r="C86" s="4">
        <v>4.55</v>
      </c>
      <c r="D86" s="0" t="inlineStr">
        <is>
          <t xml:space="preserve">unidade</t>
        </is>
      </c>
      <c r="F86" s="0" t="inlineStr">
        <is>
          <t xml:space="preserve">Disponível</t>
        </is>
      </c>
      <c r="G86" s="5" t="str">
        <f>HYPERLINK("https://www.daiqui.com/pt/producto/chucrut-tradicionalrepollo-fermentado-200-gr/","Ver")</f>
        <v>Ver</v>
      </c>
    </row>
    <row r="87">
      <c r="A87" s="0" t="inlineStr">
        <is>
          <t xml:space="preserve">Conservas variadas</t>
        </is>
      </c>
      <c r="B87" s="0" t="inlineStr">
        <is>
          <t xml:space="preserve">Creme de amendoim biológico – 250 g</t>
        </is>
      </c>
      <c r="C87" s="4">
        <v>4.5</v>
      </c>
      <c r="D87" s="0" t="inlineStr">
        <is>
          <t xml:space="preserve">unidade</t>
        </is>
      </c>
      <c r="F87" s="0" t="inlineStr">
        <is>
          <t xml:space="preserve">Disponível</t>
        </is>
      </c>
      <c r="G87" s="5" t="str">
        <f>HYPERLINK("https://www.daiqui.com/pt/producto/crema-de-cacahuete-eco-250-g/","Ver")</f>
        <v>Ver</v>
      </c>
    </row>
    <row r="88">
      <c r="A88" s="0" t="inlineStr">
        <is>
          <t xml:space="preserve">Conservas variadas</t>
        </is>
      </c>
      <c r="B88" s="0" t="inlineStr">
        <is>
          <t xml:space="preserve">Ervilhas em conserva - 350 ml</t>
        </is>
      </c>
      <c r="C88" s="4">
        <v>3.6</v>
      </c>
      <c r="D88" s="0" t="inlineStr">
        <is>
          <t xml:space="preserve">unidade</t>
        </is>
      </c>
      <c r="F88" s="0" t="inlineStr">
        <is>
          <t xml:space="preserve">Disponível</t>
        </is>
      </c>
      <c r="G88" s="5" t="str">
        <f>HYPERLINK("https://www.daiqui.com/pt/producto/guisantes-en-conserva-350-ml/","Ver")</f>
        <v>Ver</v>
      </c>
    </row>
    <row r="89">
      <c r="A89" s="0" t="inlineStr">
        <is>
          <t xml:space="preserve">Conservas variadas</t>
        </is>
      </c>
      <c r="B89" s="0" t="inlineStr">
        <is>
          <t xml:space="preserve">Espargos brancos extra biológicos – 340 g.</t>
        </is>
      </c>
      <c r="C89" s="4">
        <v>6.9</v>
      </c>
      <c r="D89" s="0" t="inlineStr">
        <is>
          <t xml:space="preserve">unidade</t>
        </is>
      </c>
      <c r="F89" s="0" t="inlineStr">
        <is>
          <t xml:space="preserve">Disponível</t>
        </is>
      </c>
      <c r="G89" s="5" t="str">
        <f>HYPERLINK("https://www.daiqui.com/pt/producto/esparrago-blanco-extra-eco-340-gr/","Ver")</f>
        <v>Ver</v>
      </c>
    </row>
    <row r="90">
      <c r="A90" s="0" t="inlineStr">
        <is>
          <t xml:space="preserve">Conservas variadas</t>
        </is>
      </c>
      <c r="B90" s="0" t="inlineStr">
        <is>
          <t xml:space="preserve">Feijão branco extra - 340 g</t>
        </is>
      </c>
      <c r="C90" s="4">
        <v>1.85</v>
      </c>
      <c r="D90" s="0" t="inlineStr">
        <is>
          <t xml:space="preserve">unidade</t>
        </is>
      </c>
      <c r="F90" s="0" t="inlineStr">
        <is>
          <t xml:space="preserve">Disponível</t>
        </is>
      </c>
      <c r="G90" s="5" t="str">
        <f>HYPERLINK("https://www.daiqui.com/pt/producto/alubia-blanca-extra-340-g/","Ver")</f>
        <v>Ver</v>
      </c>
    </row>
    <row r="91">
      <c r="A91" s="0" t="inlineStr">
        <is>
          <t xml:space="preserve">Conservas variadas</t>
        </is>
      </c>
      <c r="B91" s="0" t="inlineStr">
        <is>
          <t xml:space="preserve">Feijão branco extra - 660 g</t>
        </is>
      </c>
      <c r="C91" s="4">
        <v>3.2</v>
      </c>
      <c r="D91" s="0" t="inlineStr">
        <is>
          <t xml:space="preserve">unidade</t>
        </is>
      </c>
      <c r="F91" s="0" t="inlineStr">
        <is>
          <t xml:space="preserve">Disponível</t>
        </is>
      </c>
      <c r="G91" s="5" t="str">
        <f>HYPERLINK("https://www.daiqui.com/pt/producto/alubia-blanca-extra-660-g/","Ver")</f>
        <v>Ver</v>
      </c>
    </row>
    <row r="92">
      <c r="A92" s="0" t="inlineStr">
        <is>
          <t xml:space="preserve">Conservas variadas</t>
        </is>
      </c>
      <c r="B92" s="0" t="inlineStr">
        <is>
          <t xml:space="preserve">Feijão verde plano biológico – 660 g</t>
        </is>
      </c>
      <c r="C92" s="4">
        <v>3.45</v>
      </c>
      <c r="D92" s="0" t="inlineStr">
        <is>
          <t xml:space="preserve">unidade</t>
        </is>
      </c>
      <c r="F92" s="0" t="inlineStr">
        <is>
          <t xml:space="preserve">Disponível</t>
        </is>
      </c>
      <c r="G92" s="5" t="str">
        <f>HYPERLINK("https://www.daiqui.com/pt/producto/judia-verde-plana-bio-660-gr/","Ver")</f>
        <v>Ver</v>
      </c>
    </row>
    <row r="93">
      <c r="A93" s="0" t="inlineStr">
        <is>
          <t xml:space="preserve">Conservas variadas</t>
        </is>
      </c>
      <c r="B93" s="0" t="inlineStr">
        <is>
          <t xml:space="preserve">Grão-de-bico extra biológico - 340 g</t>
        </is>
      </c>
      <c r="C93" s="4">
        <v>2.3</v>
      </c>
      <c r="D93" s="0" t="inlineStr">
        <is>
          <t xml:space="preserve">unidade</t>
        </is>
      </c>
      <c r="F93" s="0" t="inlineStr">
        <is>
          <t xml:space="preserve">Disponível</t>
        </is>
      </c>
      <c r="G93" s="5" t="str">
        <f>HYPERLINK("https://www.daiqui.com/pt/producto/garbanzos-extra-eco-340-g/","Ver")</f>
        <v>Ver</v>
      </c>
    </row>
    <row r="94">
      <c r="A94" s="0" t="inlineStr">
        <is>
          <t xml:space="preserve">Conservas variadas</t>
        </is>
      </c>
      <c r="B94" s="0" t="inlineStr">
        <is>
          <t xml:space="preserve">Grão-de-bico extra biológico – 660 g</t>
        </is>
      </c>
      <c r="C94" s="4">
        <v>3.2</v>
      </c>
      <c r="D94" s="0" t="inlineStr">
        <is>
          <t xml:space="preserve">unidade</t>
        </is>
      </c>
      <c r="F94" s="0" t="inlineStr">
        <is>
          <t xml:space="preserve">Disponível</t>
        </is>
      </c>
      <c r="G94" s="5" t="str">
        <f>HYPERLINK("https://www.daiqui.com/pt/producto/garbanzos-extra-eco-660-g/","Ver")</f>
        <v>Ver</v>
      </c>
    </row>
    <row r="95">
      <c r="A95" s="0" t="inlineStr">
        <is>
          <t xml:space="preserve">Conservas variadas</t>
        </is>
      </c>
      <c r="B95" s="0" t="inlineStr">
        <is>
          <t xml:space="preserve">Lentilhas cozidas biológicas – 340 g</t>
        </is>
      </c>
      <c r="C95" s="4">
        <v>2.3</v>
      </c>
      <c r="D95" s="0" t="inlineStr">
        <is>
          <t xml:space="preserve">unidade</t>
        </is>
      </c>
      <c r="F95" s="0" t="inlineStr">
        <is>
          <t xml:space="preserve">Disponível</t>
        </is>
      </c>
      <c r="G95" s="5" t="str">
        <f>HYPERLINK("https://www.daiqui.com/pt/producto/lenteja-cocida-eco-340-g/","Ver")</f>
        <v>Ver</v>
      </c>
    </row>
    <row r="96">
      <c r="A96" s="0" t="inlineStr">
        <is>
          <t xml:space="preserve">Conservas variadas</t>
        </is>
      </c>
      <c r="B96" s="0" t="inlineStr">
        <is>
          <t xml:space="preserve">Lentilhas cozidas biológicas – 700 g</t>
        </is>
      </c>
      <c r="C96" s="4">
        <v>3.2</v>
      </c>
      <c r="D96" s="0" t="inlineStr">
        <is>
          <t xml:space="preserve">unidade</t>
        </is>
      </c>
      <c r="F96" s="0" t="inlineStr">
        <is>
          <t xml:space="preserve">Disponível</t>
        </is>
      </c>
      <c r="G96" s="5" t="str">
        <f>HYPERLINK("https://www.daiqui.com/pt/producto/lenteja-cocida-eco-700-g/","Ver")</f>
        <v>Ver</v>
      </c>
    </row>
    <row r="97">
      <c r="A97" s="0" t="inlineStr">
        <is>
          <t xml:space="preserve">Conservas variadas</t>
        </is>
      </c>
      <c r="B97" s="0" t="inlineStr">
        <is>
          <t xml:space="preserve">Marmelada biológica - embalagem de 240 g</t>
        </is>
      </c>
      <c r="C97" s="4">
        <v>3.48</v>
      </c>
      <c r="D97" s="0" t="inlineStr">
        <is>
          <t xml:space="preserve">unidade</t>
        </is>
      </c>
      <c r="F97" s="0" t="inlineStr">
        <is>
          <t xml:space="preserve">Disponível</t>
        </is>
      </c>
      <c r="G97" s="5" t="str">
        <f>HYPERLINK("https://www.daiqui.com/pt/producto/membrillo-eco-tarrina-240/","Ver")</f>
        <v>Ver</v>
      </c>
    </row>
    <row r="98">
      <c r="A98" s="0" t="inlineStr">
        <is>
          <t xml:space="preserve">Conservas variadas</t>
        </is>
      </c>
      <c r="B98" s="0" t="inlineStr">
        <is>
          <t xml:space="preserve">Milho doce - 340 g</t>
        </is>
      </c>
      <c r="C98" s="4">
        <v>3.2</v>
      </c>
      <c r="D98" s="0" t="inlineStr">
        <is>
          <t xml:space="preserve">unidade</t>
        </is>
      </c>
      <c r="F98" s="0" t="inlineStr">
        <is>
          <t xml:space="preserve">Disponível</t>
        </is>
      </c>
      <c r="G98" s="5" t="str">
        <f>HYPERLINK("https://www.daiqui.com/pt/producto/maiz-dulce-340gr/","Ver")</f>
        <v>Ver</v>
      </c>
    </row>
    <row r="99">
      <c r="A99" s="0" t="inlineStr">
        <is>
          <t xml:space="preserve">Conservas variadas</t>
        </is>
      </c>
      <c r="B99" s="0" t="inlineStr">
        <is>
          <t xml:space="preserve">Molho de tomate biológico - 350 g - Daiquí</t>
        </is>
      </c>
      <c r="C99" s="4">
        <v>3.5</v>
      </c>
      <c r="D99" s="0" t="inlineStr">
        <is>
          <t xml:space="preserve">unidade</t>
        </is>
      </c>
      <c r="F99" s="0" t="inlineStr">
        <is>
          <t xml:space="preserve">Disponível</t>
        </is>
      </c>
      <c r="G99" s="5" t="str">
        <f>HYPERLINK("https://www.daiqui.com/pt/producto/salsa-de-tomate-bio-350-g-daiqui/","Ver")</f>
        <v>Ver</v>
      </c>
    </row>
    <row r="100">
      <c r="A100" s="0" t="inlineStr">
        <is>
          <t xml:space="preserve">Conservas variadas</t>
        </is>
      </c>
      <c r="B100" s="0" t="inlineStr">
        <is>
          <t xml:space="preserve">Pasta de marmelo biológica -240</t>
        </is>
      </c>
      <c r="C100" s="4">
        <v>3.48</v>
      </c>
      <c r="D100" s="0" t="inlineStr">
        <is>
          <t xml:space="preserve">unidade</t>
        </is>
      </c>
      <c r="F100" s="0" t="inlineStr">
        <is>
          <t xml:space="preserve">Disponível</t>
        </is>
      </c>
      <c r="G100" s="5" t="str">
        <f>HYPERLINK("https://www.daiqui.com/pt/producto/carne-de-membrillo-eco-240/","Ver")</f>
        <v>Ver</v>
      </c>
    </row>
    <row r="101">
      <c r="A101" s="0" t="inlineStr">
        <is>
          <t xml:space="preserve">Conservas variadas</t>
        </is>
      </c>
      <c r="B101" s="0" t="inlineStr">
        <is>
          <t xml:space="preserve">Pasta de pistácio biológica - 150 g</t>
        </is>
      </c>
      <c r="C101" s="4">
        <v>8</v>
      </c>
      <c r="D101" s="0" t="inlineStr">
        <is>
          <t xml:space="preserve">unidade</t>
        </is>
      </c>
      <c r="F101" s="0" t="inlineStr">
        <is>
          <t xml:space="preserve">Disponível</t>
        </is>
      </c>
      <c r="G101" s="5" t="str">
        <f>HYPERLINK("https://www.daiqui.com/pt/producto/pasta-de-pistacho-bio-150-gr/","Ver")</f>
        <v>Ver</v>
      </c>
    </row>
    <row r="102">
      <c r="A102" s="0" t="inlineStr">
        <is>
          <t xml:space="preserve">Conservas variadas</t>
        </is>
      </c>
      <c r="B102" s="0" t="inlineStr">
        <is>
          <t xml:space="preserve">Pimento piquillo em tiras, biológico – 215 g.</t>
        </is>
      </c>
      <c r="C102" s="4">
        <v>4.8</v>
      </c>
      <c r="D102" s="0" t="inlineStr">
        <is>
          <t xml:space="preserve">unidade</t>
        </is>
      </c>
      <c r="F102" s="0" t="inlineStr">
        <is>
          <t xml:space="preserve">Disponível</t>
        </is>
      </c>
      <c r="G102" s="5" t="str">
        <f>HYPERLINK("https://www.daiqui.com/pt/producto/pimiento-piquillo-en-tiras-eco-215-gr/","Ver")</f>
        <v>Ver</v>
      </c>
    </row>
    <row r="103">
      <c r="A103" s="0" t="inlineStr">
        <is>
          <t xml:space="preserve">Conservas variadas</t>
        </is>
      </c>
      <c r="B103" s="0" t="inlineStr">
        <is>
          <t xml:space="preserve">Pisto daiqui biológico - 370 g</t>
        </is>
      </c>
      <c r="C103" s="4">
        <v>3.5</v>
      </c>
      <c r="D103" s="0" t="inlineStr">
        <is>
          <t xml:space="preserve">unidade</t>
        </is>
      </c>
      <c r="F103" s="0" t="inlineStr">
        <is>
          <t xml:space="preserve">Disponível</t>
        </is>
      </c>
      <c r="G103" s="5" t="str">
        <f>HYPERLINK("https://www.daiqui.com/pt/producto/pisto-daiqui-bio-370g/","Ver")</f>
        <v>Ver</v>
      </c>
    </row>
    <row r="104">
      <c r="A104" s="0" t="inlineStr">
        <is>
          <t xml:space="preserve">Conservas variadas</t>
        </is>
      </c>
      <c r="B104" s="0" t="inlineStr">
        <is>
          <t xml:space="preserve">Sopa de feijão verde biológica – 650 g</t>
        </is>
      </c>
      <c r="C104" s="4">
        <v>5.8</v>
      </c>
      <c r="D104" s="0" t="inlineStr">
        <is>
          <t xml:space="preserve">unidade</t>
        </is>
      </c>
      <c r="F104" s="0" t="inlineStr">
        <is>
          <t xml:space="preserve">Disponível</t>
        </is>
      </c>
      <c r="G104" s="5" t="str">
        <f>HYPERLINK("https://www.daiqui.com/pt/producto/sopa-de-judia-verde-eco-650gr/","Ver")</f>
        <v>Ver</v>
      </c>
    </row>
    <row r="105">
      <c r="A105" s="0" t="inlineStr">
        <is>
          <t xml:space="preserve">Conservas variadas</t>
        </is>
      </c>
      <c r="B105" s="0" t="inlineStr">
        <is>
          <t xml:space="preserve">Tahini integral ecológico – 250 g</t>
        </is>
      </c>
      <c r="C105" s="4">
        <v>4.5</v>
      </c>
      <c r="D105" s="0" t="inlineStr">
        <is>
          <t xml:space="preserve">unidade</t>
        </is>
      </c>
      <c r="F105" s="0" t="inlineStr">
        <is>
          <t xml:space="preserve">Disponível</t>
        </is>
      </c>
      <c r="G105" s="5" t="str">
        <f>HYPERLINK("https://www.daiqui.com/pt/producto/tahin-integral-eco-250-g/","Ver")</f>
        <v>Ver</v>
      </c>
    </row>
    <row r="106">
      <c r="A106" s="0" t="inlineStr">
        <is>
          <t xml:space="preserve">Diversos</t>
        </is>
      </c>
      <c r="B106" s="0" t="inlineStr">
        <is>
          <t xml:space="preserve">Quebra-nozes de madeira - unidade</t>
        </is>
      </c>
      <c r="C106" s="4">
        <v>20</v>
      </c>
      <c r="D106" s="0" t="inlineStr">
        <is>
          <t xml:space="preserve">unidade</t>
        </is>
      </c>
      <c r="F106" s="0" t="inlineStr">
        <is>
          <t xml:space="preserve">Disponível</t>
        </is>
      </c>
      <c r="G106" s="5" t="str">
        <f>HYPERLINK("https://www.daiqui.com/pt/producto/cascanueces-madera-und/","Ver")</f>
        <v>Ver</v>
      </c>
    </row>
    <row r="107">
      <c r="A107" s="0" t="inlineStr">
        <is>
          <t xml:space="preserve">Enchido</t>
        </is>
      </c>
      <c r="B107" s="0" t="inlineStr">
        <is>
          <t xml:space="preserve">Chouriço extra - Luis Gil</t>
        </is>
      </c>
      <c r="C107" s="4">
        <v>6.9</v>
      </c>
      <c r="D107" s="0" t="inlineStr">
        <is>
          <t xml:space="preserve">unidade</t>
        </is>
      </c>
      <c r="F107" s="0" t="inlineStr">
        <is>
          <t xml:space="preserve">Disponível</t>
        </is>
      </c>
      <c r="G107" s="5" t="str">
        <f>HYPERLINK("https://www.daiqui.com/pt/producto/chorizo-extra-luis-gil/","Ver")</f>
        <v>Ver</v>
      </c>
    </row>
    <row r="108">
      <c r="A108" s="0" t="inlineStr">
        <is>
          <t xml:space="preserve">Enchido</t>
        </is>
      </c>
      <c r="B108" s="0" t="inlineStr">
        <is>
          <t xml:space="preserve">Fuet extra biológico - 200 g - Bio Bardales</t>
        </is>
      </c>
      <c r="C108" s="4">
        <v>6.95</v>
      </c>
      <c r="D108" s="0" t="inlineStr">
        <is>
          <t xml:space="preserve">unidade</t>
        </is>
      </c>
      <c r="F108" s="0" t="inlineStr">
        <is>
          <t xml:space="preserve">Disponível</t>
        </is>
      </c>
      <c r="G108" s="5" t="str">
        <f>HYPERLINK("https://www.daiqui.com/pt/producto/fuet-extra-bio-200-gr-bio-bardales/","Ver")</f>
        <v>Ver</v>
      </c>
    </row>
    <row r="109">
      <c r="A109" s="0" t="inlineStr">
        <is>
          <t xml:space="preserve">Farinha e fermentos</t>
        </is>
      </c>
      <c r="B109" s="0" t="inlineStr">
        <is>
          <t xml:space="preserve">Farinha de castanha biológica - 1 kg</t>
        </is>
      </c>
      <c r="C109" s="4">
        <v>19</v>
      </c>
      <c r="D109" s="0" t="inlineStr">
        <is>
          <t xml:space="preserve">unidade</t>
        </is>
      </c>
      <c r="F109" s="0" t="inlineStr">
        <is>
          <t xml:space="preserve">Disponível</t>
        </is>
      </c>
      <c r="G109" s="5" t="str">
        <f>HYPERLINK("https://www.daiqui.com/pt/producto/harina-de-castana-eco-env-kg/","Ver")</f>
        <v>Ver</v>
      </c>
    </row>
    <row r="110">
      <c r="A110" s="0" t="inlineStr">
        <is>
          <t xml:space="preserve">Farinha e fermentos</t>
        </is>
      </c>
      <c r="B110" s="0" t="inlineStr">
        <is>
          <t xml:space="preserve">Farinha de castanha biológica – 250 g</t>
        </is>
      </c>
      <c r="C110" s="4">
        <v>5.75</v>
      </c>
      <c r="D110" s="0" t="inlineStr">
        <is>
          <t xml:space="preserve">unidade</t>
        </is>
      </c>
      <c r="F110" s="0" t="inlineStr">
        <is>
          <t xml:space="preserve">Disponível</t>
        </is>
      </c>
      <c r="G110" s="5" t="str">
        <f>HYPERLINK("https://www.daiqui.com/pt/producto/harina-de-castana-eco-250-gr/","Ver")</f>
        <v>Ver</v>
      </c>
    </row>
    <row r="111">
      <c r="A111" s="0" t="inlineStr">
        <is>
          <t xml:space="preserve">Farinha e fermentos</t>
        </is>
      </c>
      <c r="B111" s="0" t="inlineStr">
        <is>
          <t xml:space="preserve">Farinha de espelta branca biológica – a granel</t>
        </is>
      </c>
      <c r="C111" s="4">
        <v>4.3</v>
      </c>
      <c r="D111" s="0" t="inlineStr">
        <is>
          <t xml:space="preserve">kg</t>
        </is>
      </c>
      <c r="F111" s="0" t="inlineStr">
        <is>
          <t xml:space="preserve">Disponível</t>
        </is>
      </c>
      <c r="G111" s="5" t="str">
        <f>HYPERLINK("https://www.daiqui.com/pt/producto/harina-de-espelta-blanca-eco-granel/","Ver")</f>
        <v>Ver</v>
      </c>
    </row>
    <row r="112">
      <c r="A112" s="0" t="inlineStr">
        <is>
          <t xml:space="preserve">Farinha e fermentos</t>
        </is>
      </c>
      <c r="B112" s="0" t="inlineStr">
        <is>
          <t xml:space="preserve">Farinha de trigo branca biológica (a granel)</t>
        </is>
      </c>
      <c r="C112" s="4">
        <v>2.55</v>
      </c>
      <c r="D112" s="0" t="inlineStr">
        <is>
          <t xml:space="preserve">unidade</t>
        </is>
      </c>
      <c r="F112" s="0" t="inlineStr">
        <is>
          <t xml:space="preserve">Disponível</t>
        </is>
      </c>
      <c r="G112" s="5" t="str">
        <f>HYPERLINK("https://www.daiqui.com/pt/producto/harina-de-trigo-blanca-ecogranel/","Ver")</f>
        <v>Ver</v>
      </c>
    </row>
    <row r="113">
      <c r="A113" s="0" t="inlineStr">
        <is>
          <t xml:space="preserve">Frutas</t>
        </is>
      </c>
      <c r="B113" s="0" t="inlineStr">
        <is>
          <t xml:space="preserve">Castanha biológica – GRANDE</t>
        </is>
      </c>
      <c r="C113" s="4">
        <v>8</v>
      </c>
      <c r="D113" s="0" t="inlineStr">
        <is>
          <t xml:space="preserve">kg</t>
        </is>
      </c>
      <c r="F113" s="0" t="inlineStr">
        <is>
          <t xml:space="preserve">Disponível</t>
        </is>
      </c>
      <c r="G113" s="5" t="str">
        <f>HYPERLINK("https://www.daiqui.com/pt/producto/castana-eco-grande/","Ver")</f>
        <v>Ver</v>
      </c>
    </row>
    <row r="114">
      <c r="A114" s="0" t="inlineStr">
        <is>
          <t xml:space="preserve">Frutas</t>
        </is>
      </c>
      <c r="B114" s="0" t="inlineStr">
        <is>
          <t xml:space="preserve">Castanha ecológica - Galiza</t>
        </is>
      </c>
      <c r="C114" s="4">
        <v>6</v>
      </c>
      <c r="D114" s="0" t="inlineStr">
        <is>
          <t xml:space="preserve">unidade</t>
        </is>
      </c>
      <c r="F114" s="0" t="inlineStr">
        <is>
          <t xml:space="preserve">Disponível</t>
        </is>
      </c>
      <c r="G114" s="5" t="str">
        <f>HYPERLINK("https://www.daiqui.com/pt/producto/castana-eco-galicia/","Ver")</f>
        <v>Ver</v>
      </c>
    </row>
    <row r="115">
      <c r="A115" s="0" t="inlineStr">
        <is>
          <t xml:space="preserve">Frutas</t>
        </is>
      </c>
      <c r="B115" s="0" t="inlineStr">
        <is>
          <t xml:space="preserve">Lima biológica</t>
        </is>
      </c>
      <c r="C115" s="4">
        <v>3.95</v>
      </c>
      <c r="D115" s="0" t="inlineStr">
        <is>
          <t xml:space="preserve">kg</t>
        </is>
      </c>
      <c r="F115" s="0" t="inlineStr">
        <is>
          <t xml:space="preserve">Disponível</t>
        </is>
      </c>
      <c r="G115" s="5" t="str">
        <f>HYPERLINK("https://www.daiqui.com/pt/producto/lima-eco/","Ver")</f>
        <v>Ver</v>
      </c>
    </row>
    <row r="116">
      <c r="A116" s="0" t="inlineStr">
        <is>
          <t xml:space="preserve">Frutas</t>
        </is>
      </c>
      <c r="B116" s="0" t="inlineStr">
        <is>
          <t xml:space="preserve">Maçã Golden Rush - Galiza</t>
        </is>
      </c>
      <c r="C116" s="4">
        <v>2.5</v>
      </c>
      <c r="D116" s="0" t="inlineStr">
        <is>
          <t xml:space="preserve">kg</t>
        </is>
      </c>
      <c r="F116" s="0" t="inlineStr">
        <is>
          <t xml:space="preserve">Disponível</t>
        </is>
      </c>
      <c r="G116" s="5" t="str">
        <f>HYPERLINK("https://www.daiqui.com/pt/producto/manzana-golden-rush-galicia/","Ver")</f>
        <v>Ver</v>
      </c>
    </row>
    <row r="117">
      <c r="A117" s="0" t="inlineStr">
        <is>
          <t xml:space="preserve">Frutas</t>
        </is>
      </c>
      <c r="B117" s="0" t="inlineStr">
        <is>
          <t xml:space="preserve">Maçã vermelha biológica</t>
        </is>
      </c>
      <c r="C117" s="4">
        <v>2.95</v>
      </c>
      <c r="D117" s="0" t="inlineStr">
        <is>
          <t xml:space="preserve">kg</t>
        </is>
      </c>
      <c r="F117" s="0" t="inlineStr">
        <is>
          <t xml:space="preserve">Disponível</t>
        </is>
      </c>
      <c r="G117" s="5" t="str">
        <f>HYPERLINK("https://www.daiqui.com/pt/producto/manzana-vermella-eco/","Ver")</f>
        <v>Ver</v>
      </c>
    </row>
    <row r="118">
      <c r="A118" s="0" t="inlineStr">
        <is>
          <t xml:space="preserve">Frutas</t>
        </is>
      </c>
      <c r="B118" s="0" t="inlineStr">
        <is>
          <t xml:space="preserve">tangerina ecológica-</t>
        </is>
      </c>
      <c r="C118" s="4">
        <v>3.5</v>
      </c>
      <c r="D118" s="0" t="inlineStr">
        <is>
          <t xml:space="preserve">kg</t>
        </is>
      </c>
      <c r="F118" s="0" t="inlineStr">
        <is>
          <t xml:space="preserve">Disponível</t>
        </is>
      </c>
      <c r="G118" s="5" t="str">
        <f>HYPERLINK("https://www.daiqui.com/pt/producto/mandarina-eco/","Ver")</f>
        <v>Ver</v>
      </c>
    </row>
    <row r="119">
      <c r="A119" s="0" t="inlineStr">
        <is>
          <t xml:space="preserve">Frutos secos</t>
        </is>
      </c>
      <c r="B119" s="0" t="inlineStr">
        <is>
          <t xml:space="preserve">Alperce seco biológico (a granel)</t>
        </is>
      </c>
      <c r="C119" s="4">
        <v>18</v>
      </c>
      <c r="D119" s="0" t="inlineStr">
        <is>
          <t xml:space="preserve">kg</t>
        </is>
      </c>
      <c r="F119" s="0" t="inlineStr">
        <is>
          <t xml:space="preserve">Disponível</t>
        </is>
      </c>
      <c r="G119" s="5" t="str">
        <f>HYPERLINK("https://www.daiqui.com/pt/producto/albaricoque-seco-eco-granel/","Ver")</f>
        <v>Ver</v>
      </c>
    </row>
    <row r="120">
      <c r="A120" s="0" t="inlineStr">
        <is>
          <t xml:space="preserve">Frutos secos</t>
        </is>
      </c>
      <c r="B120" s="0" t="inlineStr">
        <is>
          <t xml:space="preserve">Ameixa seca com caroço biológica - kg</t>
        </is>
      </c>
      <c r="C120" s="4">
        <v>18</v>
      </c>
      <c r="D120" s="0" t="inlineStr">
        <is>
          <t xml:space="preserve">unidade</t>
        </is>
      </c>
      <c r="F120" s="0" t="inlineStr">
        <is>
          <t xml:space="preserve">Disponível</t>
        </is>
      </c>
      <c r="G120" s="5" t="str">
        <f>HYPERLINK("https://www.daiqui.com/pt/producto/ciruela-seca-hueso-bio-kg/","Ver")</f>
        <v>Ver</v>
      </c>
    </row>
    <row r="121">
      <c r="A121" s="0" t="inlineStr">
        <is>
          <t xml:space="preserve">Frutos secos</t>
        </is>
      </c>
      <c r="B121" s="0" t="inlineStr">
        <is>
          <t xml:space="preserve">Amêndoa biológica pelada (sem pele) - kg</t>
        </is>
      </c>
      <c r="C121" s="4">
        <v>18</v>
      </c>
      <c r="D121" s="0" t="inlineStr">
        <is>
          <t xml:space="preserve">kg</t>
        </is>
      </c>
      <c r="F121" s="0" t="inlineStr">
        <is>
          <t xml:space="preserve">Disponível</t>
        </is>
      </c>
      <c r="G121" s="5" t="str">
        <f>HYPERLINK("https://www.daiqui.com/pt/producto/almendra-eco-repelada-sin-piel-kg/","Ver")</f>
        <v>Ver</v>
      </c>
    </row>
    <row r="122">
      <c r="A122" s="0" t="inlineStr">
        <is>
          <t xml:space="preserve">Frutos secos</t>
        </is>
      </c>
      <c r="B122" s="0" t="inlineStr">
        <is>
          <t xml:space="preserve">Amêndoas com pele biológicas - a granel - kg</t>
        </is>
      </c>
      <c r="C122" s="4">
        <v>16</v>
      </c>
      <c r="D122" s="0" t="inlineStr">
        <is>
          <t xml:space="preserve">kg</t>
        </is>
      </c>
      <c r="F122" s="0" t="inlineStr">
        <is>
          <t xml:space="preserve">Disponível</t>
        </is>
      </c>
      <c r="G122" s="5" t="str">
        <f>HYPERLINK("https://www.daiqui.com/pt/producto/almendra-con-piel-eco-granel-kg/","Ver")</f>
        <v>Ver</v>
      </c>
    </row>
    <row r="123">
      <c r="A123" s="0" t="inlineStr">
        <is>
          <t xml:space="preserve">Frutos secos</t>
        </is>
      </c>
      <c r="B123" s="0" t="inlineStr">
        <is>
          <t xml:space="preserve">Avelã com casca - Galiza</t>
        </is>
      </c>
      <c r="C123" s="4">
        <v>9</v>
      </c>
      <c r="D123" s="0" t="inlineStr">
        <is>
          <t xml:space="preserve">kg</t>
        </is>
      </c>
      <c r="F123" s="0" t="inlineStr">
        <is>
          <t xml:space="preserve">Disponível</t>
        </is>
      </c>
      <c r="G123" s="5" t="str">
        <f>HYPERLINK("https://www.daiqui.com/pt/producto/avellana-con-cascara-galica/","Ver")</f>
        <v>Ver</v>
      </c>
    </row>
    <row r="124">
      <c r="A124" s="0" t="inlineStr">
        <is>
          <t xml:space="preserve">Frutos secos</t>
        </is>
      </c>
      <c r="B124" s="0" t="inlineStr">
        <is>
          <t xml:space="preserve">Avelã crua biológica com pele – a granel</t>
        </is>
      </c>
      <c r="C124" s="4">
        <v>18</v>
      </c>
      <c r="D124" s="0" t="inlineStr">
        <is>
          <t xml:space="preserve">kg</t>
        </is>
      </c>
      <c r="F124" s="0" t="inlineStr">
        <is>
          <t xml:space="preserve">Disponível</t>
        </is>
      </c>
      <c r="G124" s="5" t="str">
        <f>HYPERLINK("https://www.daiqui.com/pt/producto/avellana-cruda-eco-con-piel-granel/","Ver")</f>
        <v>Ver</v>
      </c>
    </row>
    <row r="125">
      <c r="A125" s="0" t="inlineStr">
        <is>
          <t xml:space="preserve">Frutos secos</t>
        </is>
      </c>
      <c r="B125" s="0" t="inlineStr">
        <is>
          <t xml:space="preserve">Castanha de caju crua biológica - a granel</t>
        </is>
      </c>
      <c r="C125" s="4">
        <v>18</v>
      </c>
      <c r="D125" s="0" t="inlineStr">
        <is>
          <t xml:space="preserve">kg</t>
        </is>
      </c>
      <c r="F125" s="0" t="inlineStr">
        <is>
          <t xml:space="preserve">Disponível</t>
        </is>
      </c>
      <c r="G125" s="5" t="str">
        <f>HYPERLINK("https://www.daiqui.com/pt/producto/anacardo-crudo-eco-granel/","Ver")</f>
        <v>Ver</v>
      </c>
    </row>
    <row r="126">
      <c r="A126" s="0" t="inlineStr">
        <is>
          <t xml:space="preserve">Frutos secos</t>
        </is>
      </c>
      <c r="B126" s="0" t="inlineStr">
        <is>
          <t xml:space="preserve">Castanha ecológica</t>
        </is>
      </c>
      <c r="C126" s="4">
        <v>6</v>
      </c>
      <c r="D126" s="0" t="inlineStr">
        <is>
          <t xml:space="preserve">kg</t>
        </is>
      </c>
      <c r="F126" s="0" t="inlineStr">
        <is>
          <t xml:space="preserve">Disponível</t>
        </is>
      </c>
      <c r="G126" s="5" t="str">
        <f>HYPERLINK("https://www.daiqui.com/pt/producto/castana-eco/","Ver")</f>
        <v>Ver</v>
      </c>
    </row>
    <row r="127">
      <c r="A127" s="0" t="inlineStr">
        <is>
          <t xml:space="preserve">Frutos secos</t>
        </is>
      </c>
      <c r="B127" s="0" t="inlineStr">
        <is>
          <t xml:space="preserve">Castanha seca biológica embalada - 250 g</t>
        </is>
      </c>
      <c r="C127" s="4">
        <v>5.5</v>
      </c>
      <c r="D127" s="0" t="inlineStr">
        <is>
          <t xml:space="preserve">unidade</t>
        </is>
      </c>
      <c r="F127" s="0" t="inlineStr">
        <is>
          <t xml:space="preserve">Disponível</t>
        </is>
      </c>
      <c r="G127" s="5" t="str">
        <f>HYPERLINK("https://www.daiqui.com/pt/producto/castana-seca-eco-envasada-250-gr/","Ver")</f>
        <v>Ver</v>
      </c>
    </row>
    <row r="128">
      <c r="A128" s="0" t="inlineStr">
        <is>
          <t xml:space="preserve">Frutos secos</t>
        </is>
      </c>
      <c r="B128" s="0" t="inlineStr">
        <is>
          <t xml:space="preserve">Chips de banana biológicas - 100 g</t>
        </is>
      </c>
      <c r="C128" s="4">
        <v>2.2</v>
      </c>
      <c r="D128" s="0" t="inlineStr">
        <is>
          <t xml:space="preserve">unidade</t>
        </is>
      </c>
      <c r="F128" s="0" t="inlineStr">
        <is>
          <t xml:space="preserve">Disponível</t>
        </is>
      </c>
      <c r="G128" s="5" t="str">
        <f>HYPERLINK("https://www.daiqui.com/pt/producto/chips-banana-eco-100-gr/","Ver")</f>
        <v>Ver</v>
      </c>
    </row>
    <row r="129">
      <c r="A129" s="0" t="inlineStr">
        <is>
          <t xml:space="preserve">Frutos secos</t>
        </is>
      </c>
      <c r="B129" s="0" t="inlineStr">
        <is>
          <t xml:space="preserve">Chips de coco seco biológico - 100 g</t>
        </is>
      </c>
      <c r="C129" s="4">
        <v>2.65</v>
      </c>
      <c r="D129" s="0" t="inlineStr">
        <is>
          <t xml:space="preserve">unidade</t>
        </is>
      </c>
      <c r="F129" s="0" t="inlineStr">
        <is>
          <t xml:space="preserve">Disponível</t>
        </is>
      </c>
      <c r="G129" s="5" t="str">
        <f>HYPERLINK("https://www.daiqui.com/pt/producto/chips-coco-seco-eco-100-gr/","Ver")</f>
        <v>Ver</v>
      </c>
    </row>
    <row r="130">
      <c r="A130" s="0" t="inlineStr">
        <is>
          <t xml:space="preserve">Frutos secos</t>
        </is>
      </c>
      <c r="B130" s="0" t="inlineStr">
        <is>
          <t xml:space="preserve">Figos secos biológicos a granel - kg.</t>
        </is>
      </c>
      <c r="C130" s="4">
        <v>10</v>
      </c>
      <c r="D130" s="0" t="inlineStr">
        <is>
          <t xml:space="preserve">kg</t>
        </is>
      </c>
      <c r="F130" s="0" t="inlineStr">
        <is>
          <t xml:space="preserve">Disponível</t>
        </is>
      </c>
      <c r="G130" s="5" t="str">
        <f>HYPERLINK("https://www.daiqui.com/pt/producto/higos-secos-bio-granel-kg/","Ver")</f>
        <v>Ver</v>
      </c>
    </row>
    <row r="131">
      <c r="A131" s="0" t="inlineStr">
        <is>
          <t xml:space="preserve">Frutos secos</t>
        </is>
      </c>
      <c r="B131" s="0" t="inlineStr">
        <is>
          <t xml:space="preserve">Linhaça dourada - 500 g</t>
        </is>
      </c>
      <c r="C131" s="4">
        <v>3.45</v>
      </c>
      <c r="D131" s="0" t="inlineStr">
        <is>
          <t xml:space="preserve">kg</t>
        </is>
      </c>
      <c r="F131" s="0" t="inlineStr">
        <is>
          <t xml:space="preserve">Disponível</t>
        </is>
      </c>
      <c r="G131" s="5" t="str">
        <f>HYPERLINK("https://www.daiqui.com/pt/producto/lino-dorado-500-gr/","Ver")</f>
        <v>Ver</v>
      </c>
    </row>
    <row r="132">
      <c r="A132" s="0" t="inlineStr">
        <is>
          <t xml:space="preserve">Frutos secos</t>
        </is>
      </c>
      <c r="B132" s="0" t="inlineStr">
        <is>
          <t xml:space="preserve">Noz com casca ecológica</t>
        </is>
      </c>
      <c r="C132" s="4">
        <v>8.7</v>
      </c>
      <c r="D132" s="0" t="inlineStr">
        <is>
          <t xml:space="preserve">kg</t>
        </is>
      </c>
      <c r="F132" s="0" t="inlineStr">
        <is>
          <t xml:space="preserve">Disponível</t>
        </is>
      </c>
      <c r="G132" s="5" t="str">
        <f>HYPERLINK("https://www.daiqui.com/pt/producto/nuez-con-cascara-eco/","Ver")</f>
        <v>Ver</v>
      </c>
    </row>
    <row r="133">
      <c r="A133" s="0" t="inlineStr">
        <is>
          <t xml:space="preserve">Frutos secos</t>
        </is>
      </c>
      <c r="B133" s="0" t="inlineStr">
        <is>
          <t xml:space="preserve">Noz descascada biológica - a granel</t>
        </is>
      </c>
      <c r="C133" s="4">
        <v>16</v>
      </c>
      <c r="D133" s="0" t="inlineStr">
        <is>
          <t xml:space="preserve">kg</t>
        </is>
      </c>
      <c r="F133" s="0" t="inlineStr">
        <is>
          <t xml:space="preserve">Disponível</t>
        </is>
      </c>
      <c r="G133" s="5" t="str">
        <f>HYPERLINK("https://www.daiqui.com/pt/producto/nuez-pelada-eco-granel/","Ver")</f>
        <v>Ver</v>
      </c>
    </row>
    <row r="134">
      <c r="A134" s="0" t="inlineStr">
        <is>
          <t xml:space="preserve">Frutos secos</t>
        </is>
      </c>
      <c r="B134" s="0" t="inlineStr">
        <is>
          <t xml:space="preserve">Passas sultanas biológicas a granel</t>
        </is>
      </c>
      <c r="C134" s="4">
        <v>8.95</v>
      </c>
      <c r="D134" s="0" t="inlineStr">
        <is>
          <t xml:space="preserve">kg</t>
        </is>
      </c>
      <c r="F134" s="0" t="inlineStr">
        <is>
          <t xml:space="preserve">Disponível</t>
        </is>
      </c>
      <c r="G134" s="5" t="str">
        <f>HYPERLINK("https://www.daiqui.com/pt/producto/pasas-sultanas-eco-granel/","Ver")</f>
        <v>Ver</v>
      </c>
    </row>
    <row r="135">
      <c r="A135" s="0" t="inlineStr">
        <is>
          <t xml:space="preserve">Frutos secos</t>
        </is>
      </c>
      <c r="B135" s="0" t="inlineStr">
        <is>
          <t xml:space="preserve">Pistácio assado sem sal, embalagem de 500 g</t>
        </is>
      </c>
      <c r="C135" s="4">
        <v>13.9</v>
      </c>
      <c r="D135" s="0" t="inlineStr">
        <is>
          <t xml:space="preserve">unidade</t>
        </is>
      </c>
      <c r="F135" s="0" t="inlineStr">
        <is>
          <t xml:space="preserve">Disponível</t>
        </is>
      </c>
      <c r="G135" s="5" t="str">
        <f>HYPERLINK("https://www.daiqui.com/pt/producto/pistacho-horneado-sin-sal-env-500-gr/","Ver")</f>
        <v>Ver</v>
      </c>
    </row>
    <row r="136">
      <c r="A136" s="0" t="inlineStr">
        <is>
          <t xml:space="preserve">Frutos secos</t>
        </is>
      </c>
      <c r="B136" s="0" t="inlineStr">
        <is>
          <t xml:space="preserve">Pistácio cru em grão, embalagem de 150 g (sem casca)</t>
        </is>
      </c>
      <c r="C136" s="4">
        <v>6.95</v>
      </c>
      <c r="D136" s="0" t="inlineStr">
        <is>
          <t xml:space="preserve">unidade</t>
        </is>
      </c>
      <c r="F136" s="0" t="inlineStr">
        <is>
          <t xml:space="preserve">Disponível</t>
        </is>
      </c>
      <c r="G136" s="5" t="str">
        <f>HYPERLINK("https://www.daiqui.com/pt/producto/pistacho-crudo-grano-env-150-gr-sin-cascara/","Ver")</f>
        <v>Ver</v>
      </c>
    </row>
    <row r="137">
      <c r="A137" s="0" t="inlineStr">
        <is>
          <t xml:space="preserve">Frutos secos</t>
        </is>
      </c>
      <c r="B137" s="0" t="inlineStr">
        <is>
          <t xml:space="preserve">Pistácio natural, embalagem de 500 g</t>
        </is>
      </c>
      <c r="C137" s="4">
        <v>12.7</v>
      </c>
      <c r="D137" s="0" t="inlineStr">
        <is>
          <t xml:space="preserve">unidade</t>
        </is>
      </c>
      <c r="F137" s="0" t="inlineStr">
        <is>
          <t xml:space="preserve">Disponível</t>
        </is>
      </c>
      <c r="G137" s="5" t="str">
        <f>HYPERLINK("https://www.daiqui.com/pt/producto/pistacho-natural-env-500-gr/","Ver")</f>
        <v>Ver</v>
      </c>
    </row>
    <row r="138">
      <c r="A138" s="0" t="inlineStr">
        <is>
          <t xml:space="preserve">Frutos secos</t>
        </is>
      </c>
      <c r="B138" s="0" t="inlineStr">
        <is>
          <t xml:space="preserve">Pistácio torrado com sal, embalagem de 500 g</t>
        </is>
      </c>
      <c r="C138" s="4">
        <v>13.9</v>
      </c>
      <c r="D138" s="0" t="inlineStr">
        <is>
          <t xml:space="preserve">unidade</t>
        </is>
      </c>
      <c r="F138" s="0" t="inlineStr">
        <is>
          <t xml:space="preserve">Disponível</t>
        </is>
      </c>
      <c r="G138" s="5" t="str">
        <f>HYPERLINK("https://www.daiqui.com/pt/producto/pistacho-tostado-con-sal-env-500-gr/","Ver")</f>
        <v>Ver</v>
      </c>
    </row>
    <row r="139">
      <c r="A139" s="0" t="inlineStr">
        <is>
          <t xml:space="preserve">Frutos secos</t>
        </is>
      </c>
      <c r="B139" s="0" t="inlineStr">
        <is>
          <t xml:space="preserve">Sementes de abóbora -- 200 g</t>
        </is>
      </c>
      <c r="C139" s="4">
        <v>3.2</v>
      </c>
      <c r="D139" s="0" t="inlineStr">
        <is>
          <t xml:space="preserve">unidade</t>
        </is>
      </c>
      <c r="F139" s="0" t="inlineStr">
        <is>
          <t xml:space="preserve">Disponível</t>
        </is>
      </c>
      <c r="G139" s="5" t="str">
        <f>HYPERLINK("https://www.daiqui.com/pt/producto/pipas-de-calabaza-200gr/","Ver")</f>
        <v>Ver</v>
      </c>
    </row>
    <row r="140">
      <c r="A140" s="0" t="inlineStr">
        <is>
          <t xml:space="preserve">Frutos secos</t>
        </is>
      </c>
      <c r="B140" s="0" t="inlineStr">
        <is>
          <t xml:space="preserve">Sementes de girassol biológicas - 200 g</t>
        </is>
      </c>
      <c r="C140" s="4">
        <v>1.95</v>
      </c>
      <c r="D140" s="0" t="inlineStr">
        <is>
          <t xml:space="preserve">unidade</t>
        </is>
      </c>
      <c r="F140" s="0" t="inlineStr">
        <is>
          <t xml:space="preserve">Disponível</t>
        </is>
      </c>
      <c r="G140" s="5" t="str">
        <f>HYPERLINK("https://www.daiqui.com/pt/producto/pipas-de-girasol-bio-200gr/","Ver")</f>
        <v>Ver</v>
      </c>
    </row>
    <row r="141">
      <c r="A141" s="0" t="inlineStr">
        <is>
          <t xml:space="preserve">Frutos secos</t>
        </is>
      </c>
      <c r="B141" s="0" t="inlineStr">
        <is>
          <t xml:space="preserve">Tâmara em rama biológica - a granel</t>
        </is>
      </c>
      <c r="C141" s="4">
        <v>10</v>
      </c>
      <c r="D141" s="0" t="inlineStr">
        <is>
          <t xml:space="preserve">kg</t>
        </is>
      </c>
      <c r="F141" s="0" t="inlineStr">
        <is>
          <t xml:space="preserve">Disponível</t>
        </is>
      </c>
      <c r="G141" s="5" t="str">
        <f>HYPERLINK("https://www.daiqui.com/pt/producto/datil-rama-eco-granel/","Ver")</f>
        <v>Ver</v>
      </c>
    </row>
    <row r="142">
      <c r="A142" s="0" t="inlineStr">
        <is>
          <t xml:space="preserve">Frutos secos</t>
        </is>
      </c>
      <c r="B142" s="0" t="inlineStr">
        <is>
          <t xml:space="preserve">Tâmaras «Nour Eco» sem caroço - a granel</t>
        </is>
      </c>
      <c r="C142" s="4">
        <v>9</v>
      </c>
      <c r="D142" s="0" t="inlineStr">
        <is>
          <t xml:space="preserve">kg</t>
        </is>
      </c>
      <c r="F142" s="0" t="inlineStr">
        <is>
          <t xml:space="preserve">Disponível</t>
        </is>
      </c>
      <c r="G142" s="5" t="str">
        <f>HYPERLINK("https://www.daiqui.com/pt/producto/datil-nour-eco-sin-hueso-granel/","Ver")</f>
        <v>Ver</v>
      </c>
    </row>
    <row r="143">
      <c r="A143" s="0" t="inlineStr">
        <is>
          <t xml:space="preserve">Lacticínios</t>
        </is>
      </c>
      <c r="B143" s="0" t="inlineStr">
        <is>
          <t xml:space="preserve">Iogurte natural -Arqueixal- 400 ml. (apenas para Orense)</t>
        </is>
      </c>
      <c r="C143" s="4">
        <v>2.6</v>
      </c>
      <c r="D143" s="0" t="inlineStr">
        <is>
          <t xml:space="preserve">unidade</t>
        </is>
      </c>
      <c r="F143" s="0" t="inlineStr">
        <is>
          <t xml:space="preserve">Disponível</t>
        </is>
      </c>
      <c r="G143" s="5" t="str">
        <f>HYPERLINK("https://www.daiqui.com/pt/producto/yogur-natural-arqueixal-400-ml-solo-para-orense/","Ver")</f>
        <v>Ver</v>
      </c>
    </row>
    <row r="144">
      <c r="A144" s="0" t="inlineStr">
        <is>
          <t xml:space="preserve">Lacticínios</t>
        </is>
      </c>
      <c r="B144" s="0" t="inlineStr">
        <is>
          <t xml:space="preserve">Manteiga biológica 170 g - Xanceda</t>
        </is>
      </c>
      <c r="C144" s="4">
        <v>4.85</v>
      </c>
      <c r="D144" s="0" t="inlineStr">
        <is>
          <t xml:space="preserve">unidade</t>
        </is>
      </c>
      <c r="F144" s="0" t="inlineStr">
        <is>
          <t xml:space="preserve">Disponível</t>
        </is>
      </c>
      <c r="G144" s="5" t="str">
        <f>HYPERLINK("https://www.daiqui.com/pt/producto/mantequilla-eco-170-g-xanceda/","Ver")</f>
        <v>Ver</v>
      </c>
    </row>
    <row r="145">
      <c r="A145" s="0" t="inlineStr">
        <is>
          <t xml:space="preserve">Lacticínios</t>
        </is>
      </c>
      <c r="B145" s="0" t="inlineStr">
        <is>
          <t xml:space="preserve">Queijo Arzúa «macio» (apenas na cidade de Ourense, Allariz e Xinzo)</t>
        </is>
      </c>
      <c r="C145" s="4">
        <v>12</v>
      </c>
      <c r="D145" s="0" t="inlineStr">
        <is>
          <t xml:space="preserve">unidade</t>
        </is>
      </c>
      <c r="F145" s="0" t="inlineStr">
        <is>
          <t xml:space="preserve">Disponível</t>
        </is>
      </c>
      <c r="G145" s="5" t="str">
        <f>HYPERLINK("https://www.daiqui.com/pt/producto/queso-arzua-tiernosolo-ourense-capitalallarizxinzo/","Ver")</f>
        <v>Ver</v>
      </c>
    </row>
    <row r="146">
      <c r="A146" s="0" t="inlineStr">
        <is>
          <t xml:space="preserve">Legumes e hortaliças</t>
        </is>
      </c>
      <c r="B146" s="0" t="inlineStr">
        <is>
          <t xml:space="preserve">Abóbora potimarron biológica</t>
        </is>
      </c>
      <c r="C146" s="4">
        <v>2.95</v>
      </c>
      <c r="D146" s="0" t="inlineStr">
        <is>
          <t xml:space="preserve">kg</t>
        </is>
      </c>
      <c r="F146" s="0" t="inlineStr">
        <is>
          <t xml:space="preserve">Disponível</t>
        </is>
      </c>
      <c r="G146" s="5" t="str">
        <f>HYPERLINK("https://www.daiqui.com/pt/producto/calabaza-potimarron-eco/","Ver")</f>
        <v>Ver</v>
      </c>
    </row>
    <row r="147">
      <c r="A147" s="0" t="inlineStr">
        <is>
          <t xml:space="preserve">Legumes e hortaliças</t>
        </is>
      </c>
      <c r="B147" s="0" t="inlineStr">
        <is>
          <t xml:space="preserve">Abóbora-manteiga biológica</t>
        </is>
      </c>
      <c r="C147" s="4">
        <v>2.5</v>
      </c>
      <c r="D147" s="0" t="inlineStr">
        <is>
          <t xml:space="preserve">kg</t>
        </is>
      </c>
      <c r="F147" s="0" t="inlineStr">
        <is>
          <t xml:space="preserve">Disponível</t>
        </is>
      </c>
      <c r="G147" s="5" t="str">
        <f>HYPERLINK("https://www.daiqui.com/pt/producto/calabaza-cacahuete-eco/","Ver")</f>
        <v>Ver</v>
      </c>
    </row>
    <row r="148">
      <c r="A148" s="0" t="inlineStr">
        <is>
          <t xml:space="preserve">Legumes e hortaliças</t>
        </is>
      </c>
      <c r="B148" s="0" t="inlineStr">
        <is>
          <t xml:space="preserve">Abobrinha biológica</t>
        </is>
      </c>
      <c r="C148" s="4">
        <v>3.5</v>
      </c>
      <c r="D148" s="0" t="inlineStr">
        <is>
          <t xml:space="preserve">kg</t>
        </is>
      </c>
      <c r="F148" s="0" t="inlineStr">
        <is>
          <t xml:space="preserve">Disponível</t>
        </is>
      </c>
      <c r="G148" s="5" t="str">
        <f>HYPERLINK("https://www.daiqui.com/pt/producto/calabacin-eco/","Ver")</f>
        <v>Ver</v>
      </c>
    </row>
    <row r="149">
      <c r="A149" s="0" t="inlineStr">
        <is>
          <t xml:space="preserve">Legumes e hortaliças</t>
        </is>
      </c>
      <c r="B149" s="0" t="inlineStr">
        <is>
          <t xml:space="preserve">alho-porro biológico – molho</t>
        </is>
      </c>
      <c r="C149" s="4">
        <v>2.3</v>
      </c>
      <c r="D149" s="0" t="inlineStr">
        <is>
          <t xml:space="preserve">unidade</t>
        </is>
      </c>
      <c r="F149" s="0" t="inlineStr">
        <is>
          <t xml:space="preserve">Disponível</t>
        </is>
      </c>
      <c r="G149" s="5" t="str">
        <f>HYPERLINK("https://www.daiqui.com/pt/producto/puerro-eco-manojo/","Ver")</f>
        <v>Ver</v>
      </c>
    </row>
    <row r="150">
      <c r="A150" s="0" t="inlineStr">
        <is>
          <t xml:space="preserve">Legumes e hortaliças</t>
        </is>
      </c>
      <c r="B150" s="0" t="inlineStr">
        <is>
          <t xml:space="preserve">Batata Kénnebeck biológica (polpa branca)</t>
        </is>
      </c>
      <c r="C150" s="4">
        <v>2.75</v>
      </c>
      <c r="D150" s="0" t="inlineStr">
        <is>
          <t xml:space="preserve">kg</t>
        </is>
      </c>
      <c r="F150" s="0" t="inlineStr">
        <is>
          <t xml:space="preserve">Disponível</t>
        </is>
      </c>
      <c r="G150" s="5" t="str">
        <f>HYPERLINK("https://www.daiqui.com/pt/producto/patata-kennebeck-eco-carne-blanca/","Ver")</f>
        <v>Ver</v>
      </c>
    </row>
    <row r="151">
      <c r="A151" s="0" t="inlineStr">
        <is>
          <t xml:space="preserve">Legumes e hortaliças</t>
        </is>
      </c>
      <c r="B151" s="0" t="inlineStr">
        <is>
          <t xml:space="preserve">Batata Kénnebeck biológica - 10 kg</t>
        </is>
      </c>
      <c r="C151" s="4">
        <v>27.5</v>
      </c>
      <c r="D151" s="0" t="inlineStr">
        <is>
          <t xml:space="preserve">unidade</t>
        </is>
      </c>
      <c r="F151" s="0" t="inlineStr">
        <is>
          <t xml:space="preserve">Disponível</t>
        </is>
      </c>
      <c r="G151" s="5" t="str">
        <f>HYPERLINK("https://www.daiqui.com/pt/producto/patata-kennebeck-eco-10-kg/","Ver")</f>
        <v>Ver</v>
      </c>
    </row>
    <row r="152">
      <c r="A152" s="0" t="inlineStr">
        <is>
          <t xml:space="preserve">Legumes e hortaliças</t>
        </is>
      </c>
      <c r="B152" s="0" t="inlineStr">
        <is>
          <t xml:space="preserve">Batata-doce biológica</t>
        </is>
      </c>
      <c r="C152" s="4">
        <v>3.4</v>
      </c>
      <c r="D152" s="0" t="inlineStr">
        <is>
          <t xml:space="preserve">kg</t>
        </is>
      </c>
      <c r="F152" s="0" t="inlineStr">
        <is>
          <t xml:space="preserve">Disponível</t>
        </is>
      </c>
      <c r="G152" s="5" t="str">
        <f>HYPERLINK("https://www.daiqui.com/pt/producto/boniato-eco/","Ver")</f>
        <v>Ver</v>
      </c>
    </row>
    <row r="153">
      <c r="A153" s="0" t="inlineStr">
        <is>
          <t xml:space="preserve">Legumes e hortaliças</t>
        </is>
      </c>
      <c r="B153" s="0" t="inlineStr">
        <is>
          <t xml:space="preserve">Berinjela biológica-</t>
        </is>
      </c>
      <c r="C153" s="4">
        <v>3.95</v>
      </c>
      <c r="D153" s="0" t="inlineStr">
        <is>
          <t xml:space="preserve">kg</t>
        </is>
      </c>
      <c r="F153" s="0" t="inlineStr">
        <is>
          <t xml:space="preserve">Disponível</t>
        </is>
      </c>
      <c r="G153" s="5" t="str">
        <f>HYPERLINK("https://www.daiqui.com/pt/producto/berenjena-eco/","Ver")</f>
        <v>Ver</v>
      </c>
    </row>
    <row r="154">
      <c r="A154" s="0" t="inlineStr">
        <is>
          <t xml:space="preserve">Legumes e hortaliças</t>
        </is>
      </c>
      <c r="B154" s="0" t="inlineStr">
        <is>
          <t xml:space="preserve">Brócolos biológicos – preço por kg</t>
        </is>
      </c>
      <c r="C154" s="4">
        <v>4.95</v>
      </c>
      <c r="D154" s="0" t="inlineStr">
        <is>
          <t xml:space="preserve">kg</t>
        </is>
      </c>
      <c r="F154" s="0" t="inlineStr">
        <is>
          <t xml:space="preserve">Disponível</t>
        </is>
      </c>
      <c r="G154" s="5" t="str">
        <f>HYPERLINK("https://www.daiqui.com/pt/producto/brocoli-eco-precio-kg/","Ver")</f>
        <v>Ver</v>
      </c>
    </row>
    <row r="155">
      <c r="A155" s="0" t="inlineStr">
        <is>
          <t xml:space="preserve">Legumes e hortaliças</t>
        </is>
      </c>
      <c r="B155" s="0" t="inlineStr">
        <is>
          <t xml:space="preserve">Cebola biológica</t>
        </is>
      </c>
      <c r="C155" s="4">
        <v>2.5</v>
      </c>
      <c r="D155" s="0" t="inlineStr">
        <is>
          <t xml:space="preserve">kg</t>
        </is>
      </c>
      <c r="F155" s="0" t="inlineStr">
        <is>
          <t xml:space="preserve">Disponível</t>
        </is>
      </c>
      <c r="G155" s="5" t="str">
        <f>HYPERLINK("https://www.daiqui.com/pt/producto/cebolla-eco/","Ver")</f>
        <v>Ver</v>
      </c>
    </row>
    <row r="156">
      <c r="A156" s="0" t="inlineStr">
        <is>
          <t xml:space="preserve">Legumes e hortaliças</t>
        </is>
      </c>
      <c r="B156" s="0" t="inlineStr">
        <is>
          <t xml:space="preserve">Cenoura biológica</t>
        </is>
      </c>
      <c r="C156" s="4">
        <v>2.95</v>
      </c>
      <c r="D156" s="0" t="inlineStr">
        <is>
          <t xml:space="preserve">kg</t>
        </is>
      </c>
      <c r="F156" s="0" t="inlineStr">
        <is>
          <t xml:space="preserve">Disponível</t>
        </is>
      </c>
      <c r="G156" s="5" t="str">
        <f>HYPERLINK("https://www.daiqui.com/pt/producto/zanahoria-eco/","Ver")</f>
        <v>Ver</v>
      </c>
    </row>
    <row r="157">
      <c r="A157" s="0" t="inlineStr">
        <is>
          <t xml:space="preserve">Legumes e hortaliças</t>
        </is>
      </c>
      <c r="B157" s="0" t="inlineStr">
        <is>
          <t xml:space="preserve">Chuchu biológico (batata voadora) - Galiza</t>
        </is>
      </c>
      <c r="C157" s="4">
        <v>2.95</v>
      </c>
      <c r="D157" s="0" t="inlineStr">
        <is>
          <t xml:space="preserve">kg</t>
        </is>
      </c>
      <c r="F157" s="0" t="inlineStr">
        <is>
          <t xml:space="preserve">Disponível</t>
        </is>
      </c>
      <c r="G157" s="5" t="str">
        <f>HYPERLINK("https://www.daiqui.com/pt/producto/chayote-eco-patata-voladora-galicia/","Ver")</f>
        <v>Ver</v>
      </c>
    </row>
    <row r="158">
      <c r="A158" s="0" t="inlineStr">
        <is>
          <t xml:space="preserve">Legumes e hortaliças</t>
        </is>
      </c>
      <c r="B158" s="0" t="inlineStr">
        <is>
          <t xml:space="preserve">Couve branca biológica - molho</t>
        </is>
      </c>
      <c r="C158" s="4">
        <v>3.9</v>
      </c>
      <c r="D158" s="0" t="inlineStr">
        <is>
          <t xml:space="preserve">unidade</t>
        </is>
      </c>
      <c r="F158" s="0" t="inlineStr">
        <is>
          <t xml:space="preserve">Disponível</t>
        </is>
      </c>
      <c r="G158" s="5" t="str">
        <f>HYPERLINK("https://www.daiqui.com/pt/producto/berza-blanca-eco-manojo/","Ver")</f>
        <v>Ver</v>
      </c>
    </row>
    <row r="159">
      <c r="A159" s="0" t="inlineStr">
        <is>
          <t xml:space="preserve">Legumes e hortaliças</t>
        </is>
      </c>
      <c r="B159" s="0" t="inlineStr">
        <is>
          <t xml:space="preserve">Cúrcuma biológica</t>
        </is>
      </c>
      <c r="C159" s="4">
        <v>8.9</v>
      </c>
      <c r="D159" s="0" t="inlineStr">
        <is>
          <t xml:space="preserve">kg</t>
        </is>
      </c>
      <c r="F159" s="0" t="inlineStr">
        <is>
          <t xml:space="preserve">Disponível</t>
        </is>
      </c>
      <c r="G159" s="5" t="str">
        <f>HYPERLINK("https://www.daiqui.com/pt/producto/curcuma-eco/","Ver")</f>
        <v>Ver</v>
      </c>
    </row>
    <row r="160">
      <c r="A160" s="0" t="inlineStr">
        <is>
          <t xml:space="preserve">Legumes e hortaliças</t>
        </is>
      </c>
      <c r="B160" s="0" t="inlineStr">
        <is>
          <t xml:space="preserve">Nabiça biológica - molho</t>
        </is>
      </c>
      <c r="C160" s="4">
        <v>3.2</v>
      </c>
      <c r="D160" s="0" t="inlineStr">
        <is>
          <t xml:space="preserve">unidade</t>
        </is>
      </c>
      <c r="F160" s="0" t="inlineStr">
        <is>
          <t xml:space="preserve">Disponível</t>
        </is>
      </c>
      <c r="G160" s="5" t="str">
        <f>HYPERLINK("https://www.daiqui.com/pt/producto/nabiza-eco-manojo/","Ver")</f>
        <v>Ver</v>
      </c>
    </row>
    <row r="161">
      <c r="A161" s="0" t="inlineStr">
        <is>
          <t xml:space="preserve">Legumes e hortaliças</t>
        </is>
      </c>
      <c r="B161" s="0" t="inlineStr">
        <is>
          <t xml:space="preserve">Repolho liso biológico</t>
        </is>
      </c>
      <c r="C161" s="4">
        <v>3.95</v>
      </c>
      <c r="D161" s="0" t="inlineStr">
        <is>
          <t xml:space="preserve">kg</t>
        </is>
      </c>
      <c r="F161" s="0" t="inlineStr">
        <is>
          <t xml:space="preserve">Disponível</t>
        </is>
      </c>
      <c r="G161" s="5" t="str">
        <f>HYPERLINK("https://www.daiqui.com/pt/producto/repollo-liso-eco/","Ver")</f>
        <v>Ver</v>
      </c>
    </row>
    <row r="162">
      <c r="A162" s="0" t="inlineStr">
        <is>
          <t xml:space="preserve">Leguminosas e cereais</t>
        </is>
      </c>
      <c r="B162" s="0" t="inlineStr">
        <is>
          <t xml:space="preserve">Couscous integral biológico a granel – kg.</t>
        </is>
      </c>
      <c r="C162" s="4">
        <v>3.5</v>
      </c>
      <c r="D162" s="0" t="inlineStr">
        <is>
          <t xml:space="preserve">kg</t>
        </is>
      </c>
      <c r="F162" s="0" t="inlineStr">
        <is>
          <t xml:space="preserve">Disponível</t>
        </is>
      </c>
      <c r="G162" s="5" t="str">
        <f>HYPERLINK("https://www.daiqui.com/pt/producto/cous-cous-integral-eco-granel-kg/","Ver")</f>
        <v>Ver</v>
      </c>
    </row>
    <row r="163">
      <c r="A163" s="0" t="inlineStr">
        <is>
          <t xml:space="preserve">Leguminosas e cereais</t>
        </is>
      </c>
      <c r="B163" s="0" t="inlineStr">
        <is>
          <t xml:space="preserve">Feijão branco tipo rim</t>
        </is>
      </c>
      <c r="C163" s="4">
        <v>6.9</v>
      </c>
      <c r="D163" s="0" t="inlineStr">
        <is>
          <t xml:space="preserve">kg</t>
        </is>
      </c>
      <c r="F163" s="0" t="inlineStr">
        <is>
          <t xml:space="preserve">Disponível</t>
        </is>
      </c>
      <c r="G163" s="5" t="str">
        <f>HYPERLINK("https://www.daiqui.com/pt/producto/alubia-blanca-de-rinon/","Ver")</f>
        <v>Ver</v>
      </c>
    </row>
    <row r="164">
      <c r="A164" s="0" t="inlineStr">
        <is>
          <t xml:space="preserve">Leguminosas e cereais</t>
        </is>
      </c>
      <c r="B164" s="0" t="inlineStr">
        <is>
          <t xml:space="preserve">Grão-de-bico de Pedrosilla - a granel</t>
        </is>
      </c>
      <c r="C164" s="4">
        <v>5.5</v>
      </c>
      <c r="D164" s="0" t="inlineStr">
        <is>
          <t xml:space="preserve">kg</t>
        </is>
      </c>
      <c r="F164" s="0" t="inlineStr">
        <is>
          <t xml:space="preserve">Disponível</t>
        </is>
      </c>
      <c r="G164" s="5" t="str">
        <f>HYPERLINK("https://www.daiqui.com/pt/producto/garbanzo-pedrosillano-granel/","Ver")</f>
        <v>Ver</v>
      </c>
    </row>
    <row r="165">
      <c r="A165" s="0" t="inlineStr">
        <is>
          <t xml:space="preserve">Leguminosas e cereais</t>
        </is>
      </c>
      <c r="B165" s="0" t="inlineStr">
        <is>
          <t xml:space="preserve">Lentilhas pardina biológicas a granel – kg</t>
        </is>
      </c>
      <c r="C165" s="4">
        <v>5.35</v>
      </c>
      <c r="D165" s="0" t="inlineStr">
        <is>
          <t xml:space="preserve">kg</t>
        </is>
      </c>
      <c r="F165" s="0" t="inlineStr">
        <is>
          <t xml:space="preserve">Disponível</t>
        </is>
      </c>
      <c r="G165" s="5" t="str">
        <f>HYPERLINK("https://www.daiqui.com/pt/producto/lentejas-pardina-eco-granel-kg/","Ver")</f>
        <v>Ver</v>
      </c>
    </row>
    <row r="166">
      <c r="A166" s="0" t="inlineStr">
        <is>
          <t xml:space="preserve">Leguminosas e cereais</t>
        </is>
      </c>
      <c r="B166" s="0" t="inlineStr">
        <is>
          <t xml:space="preserve">Painço descascado biológico - a granel</t>
        </is>
      </c>
      <c r="C166" s="4">
        <v>3.4</v>
      </c>
      <c r="D166" s="0" t="inlineStr">
        <is>
          <t xml:space="preserve">kg</t>
        </is>
      </c>
      <c r="F166" s="0" t="inlineStr">
        <is>
          <t xml:space="preserve">Disponível</t>
        </is>
      </c>
      <c r="G166" s="5" t="str">
        <f>HYPERLINK("https://www.daiqui.com/pt/producto/mijo-pelado-eco-granel/","Ver")</f>
        <v>Ver</v>
      </c>
    </row>
    <row r="167">
      <c r="A167" s="0" t="inlineStr">
        <is>
          <t xml:space="preserve">Leguminosas e cereais</t>
        </is>
      </c>
      <c r="B167" s="0" t="inlineStr">
        <is>
          <t xml:space="preserve">Quinoa branca, grãos (a granel)</t>
        </is>
      </c>
      <c r="C167" s="4">
        <v>6.9</v>
      </c>
      <c r="D167" s="0" t="inlineStr">
        <is>
          <t xml:space="preserve">kg</t>
        </is>
      </c>
      <c r="F167" s="0" t="inlineStr">
        <is>
          <t xml:space="preserve">Disponível</t>
        </is>
      </c>
      <c r="G167" s="5" t="str">
        <f>HYPERLINK("https://www.daiqui.com/pt/producto/quinoa-blanca-grano-granel/","Ver")</f>
        <v>Ver</v>
      </c>
    </row>
    <row r="168">
      <c r="A168" s="0" t="inlineStr">
        <is>
          <t xml:space="preserve">Leguminosas e cereais</t>
        </is>
      </c>
      <c r="B168" s="0" t="inlineStr">
        <is>
          <t xml:space="preserve">Soja texturizada a granel biológica – kg.</t>
        </is>
      </c>
      <c r="C168" s="4">
        <v>12.9</v>
      </c>
      <c r="D168" s="0" t="inlineStr">
        <is>
          <t xml:space="preserve">kg</t>
        </is>
      </c>
      <c r="F168" s="0" t="inlineStr">
        <is>
          <t xml:space="preserve">Disponível</t>
        </is>
      </c>
      <c r="G168" s="5" t="str">
        <f>HYPERLINK("https://www.daiqui.com/pt/producto/soja-texturizada-eco-granel-kg/","Ver")</f>
        <v>Ver</v>
      </c>
    </row>
    <row r="169">
      <c r="A169" s="0" t="inlineStr">
        <is>
          <t xml:space="preserve">Leguminosas e cereais</t>
        </is>
      </c>
      <c r="B169" s="0" t="inlineStr">
        <is>
          <t xml:space="preserve">Trigo sarraceno - a granel - kg.</t>
        </is>
      </c>
      <c r="C169" s="4">
        <v>3.95</v>
      </c>
      <c r="D169" s="0" t="inlineStr">
        <is>
          <t xml:space="preserve">kg</t>
        </is>
      </c>
      <c r="F169" s="0" t="inlineStr">
        <is>
          <t xml:space="preserve">Disponível</t>
        </is>
      </c>
      <c r="G169" s="5" t="str">
        <f>HYPERLINK("https://www.daiqui.com/pt/producto/trigo-sarraceno-granel-kg/","Ver")</f>
        <v>Ver</v>
      </c>
    </row>
    <row r="170">
      <c r="A170" s="0" t="inlineStr">
        <is>
          <t xml:space="preserve">Massa</t>
        </is>
      </c>
      <c r="B170" s="0" t="inlineStr">
        <is>
          <t xml:space="preserve">Esparguete branco eco-Castagno - 500 g</t>
        </is>
      </c>
      <c r="C170" s="4">
        <v>2.4</v>
      </c>
      <c r="D170" s="0" t="inlineStr">
        <is>
          <t xml:space="preserve">unidade</t>
        </is>
      </c>
      <c r="F170" s="0" t="inlineStr">
        <is>
          <t xml:space="preserve">Disponível</t>
        </is>
      </c>
      <c r="G170" s="5" t="str">
        <f>HYPERLINK("https://www.daiqui.com/pt/producto/espaguetis-blanco-eco-castagno-500gr/","Ver")</f>
        <v>Ver</v>
      </c>
    </row>
    <row r="171">
      <c r="A171" s="0" t="inlineStr">
        <is>
          <t xml:space="preserve">Massa</t>
        </is>
      </c>
      <c r="B171" s="0" t="inlineStr">
        <is>
          <t xml:space="preserve">Esparguete de espelta «eco-Castagno» – 500 g</t>
        </is>
      </c>
      <c r="C171" s="4">
        <v>3.2</v>
      </c>
      <c r="D171" s="0" t="inlineStr">
        <is>
          <t xml:space="preserve">unidade</t>
        </is>
      </c>
      <c r="F171" s="0" t="inlineStr">
        <is>
          <t xml:space="preserve">Disponível</t>
        </is>
      </c>
      <c r="G171" s="5" t="str">
        <f>HYPERLINK("https://www.daiqui.com/pt/producto/espaguetis-espelta-eco-castagno-500gr/","Ver")</f>
        <v>Ver</v>
      </c>
    </row>
    <row r="172">
      <c r="A172" s="0" t="inlineStr">
        <is>
          <t xml:space="preserve">Massa</t>
        </is>
      </c>
      <c r="B172" s="0" t="inlineStr">
        <is>
          <t xml:space="preserve">Esparguete integral eco-Castagno – 500 g</t>
        </is>
      </c>
      <c r="C172" s="4">
        <v>2.4</v>
      </c>
      <c r="D172" s="0" t="inlineStr">
        <is>
          <t xml:space="preserve">unidade</t>
        </is>
      </c>
      <c r="F172" s="0" t="inlineStr">
        <is>
          <t xml:space="preserve">Disponível</t>
        </is>
      </c>
      <c r="G172" s="5" t="str">
        <f>HYPERLINK("https://www.daiqui.com/pt/producto/espaguetis-integrales-eco-castagno-500gr/","Ver")</f>
        <v>Ver</v>
      </c>
    </row>
    <row r="173">
      <c r="A173" s="0" t="inlineStr">
        <is>
          <t xml:space="preserve">Massa</t>
        </is>
      </c>
      <c r="B173" s="0" t="inlineStr">
        <is>
          <t xml:space="preserve">Macarrão biológico «cabelo de anjo» branco - 500 g</t>
        </is>
      </c>
      <c r="C173" s="4">
        <v>2.25</v>
      </c>
      <c r="D173" s="0" t="inlineStr">
        <is>
          <t xml:space="preserve">unidade</t>
        </is>
      </c>
      <c r="F173" s="0" t="inlineStr">
        <is>
          <t xml:space="preserve">Disponível</t>
        </is>
      </c>
      <c r="G173" s="5" t="str">
        <f>HYPERLINK("https://www.daiqui.com/pt/producto/fideo-eco-cabello-de-angel-blanco-500gr/","Ver")</f>
        <v>Ver</v>
      </c>
    </row>
    <row r="174">
      <c r="A174" s="0" t="inlineStr">
        <is>
          <t xml:space="preserve">Massa</t>
        </is>
      </c>
      <c r="B174" s="0" t="inlineStr">
        <is>
          <t xml:space="preserve">Macarrão branco eco-Castagno - 500 g</t>
        </is>
      </c>
      <c r="C174" s="4">
        <v>2.4</v>
      </c>
      <c r="D174" s="0" t="inlineStr">
        <is>
          <t xml:space="preserve">unidade</t>
        </is>
      </c>
      <c r="F174" s="0" t="inlineStr">
        <is>
          <t xml:space="preserve">Disponível</t>
        </is>
      </c>
      <c r="G174" s="5" t="str">
        <f>HYPERLINK("https://www.daiqui.com/pt/producto/tallarin-blanco-eco-castagno-500gr/","Ver")</f>
        <v>Ver</v>
      </c>
    </row>
    <row r="175">
      <c r="A175" s="0" t="inlineStr">
        <is>
          <t xml:space="preserve">Massa</t>
        </is>
      </c>
      <c r="B175" s="0" t="inlineStr">
        <is>
          <t xml:space="preserve">Macarrão branco eco-Castagno – 500 g</t>
        </is>
      </c>
      <c r="C175" s="4">
        <v>2.4</v>
      </c>
      <c r="D175" s="0" t="inlineStr">
        <is>
          <t xml:space="preserve">unidade</t>
        </is>
      </c>
      <c r="F175" s="0" t="inlineStr">
        <is>
          <t xml:space="preserve">Disponível</t>
        </is>
      </c>
      <c r="G175" s="5" t="str">
        <f>HYPERLINK("https://www.daiqui.com/pt/producto/macarron-blanco-eco-castagno-500gr/","Ver")</f>
        <v>Ver</v>
      </c>
    </row>
    <row r="176">
      <c r="A176" s="0" t="inlineStr">
        <is>
          <t xml:space="preserve">Massa</t>
        </is>
      </c>
      <c r="B176" s="0" t="inlineStr">
        <is>
          <t xml:space="preserve">Macarrão integral biológico – 500 g</t>
        </is>
      </c>
      <c r="C176" s="4">
        <v>2.4</v>
      </c>
      <c r="D176" s="0" t="inlineStr">
        <is>
          <t xml:space="preserve">unidade</t>
        </is>
      </c>
      <c r="F176" s="0" t="inlineStr">
        <is>
          <t xml:space="preserve">Disponível</t>
        </is>
      </c>
      <c r="G176" s="5" t="str">
        <f>HYPERLINK("https://www.daiqui.com/pt/producto/macarron-integral-eco-500gr/","Ver")</f>
        <v>Ver</v>
      </c>
    </row>
    <row r="177">
      <c r="A177" s="0" t="inlineStr">
        <is>
          <t xml:space="preserve">Massa</t>
        </is>
      </c>
      <c r="B177" s="0" t="inlineStr">
        <is>
          <t xml:space="preserve">Massa galega biológica com espirulina - espiral - Bubela - 400 g</t>
        </is>
      </c>
      <c r="C177" s="4">
        <v>3.5</v>
      </c>
      <c r="D177" s="0" t="inlineStr">
        <is>
          <t xml:space="preserve">unidade</t>
        </is>
      </c>
      <c r="F177" s="0" t="inlineStr">
        <is>
          <t xml:space="preserve">Disponível</t>
        </is>
      </c>
      <c r="G177" s="5" t="str">
        <f>HYPERLINK("https://www.daiqui.com/pt/producto/pasta-gallega-eco-con-espirulina-espiral-bubela-400-g/","Ver")</f>
        <v>Ver</v>
      </c>
    </row>
    <row r="178">
      <c r="A178" s="0" t="inlineStr">
        <is>
          <t xml:space="preserve">Mel e pólen</t>
        </is>
      </c>
      <c r="B178" s="0" t="inlineStr">
        <is>
          <t xml:space="preserve">Mel cru biológico -Daiqui- 600 g - OFERTA DE 6 UNIDADES</t>
        </is>
      </c>
      <c r="C178" s="4">
        <v>57</v>
      </c>
      <c r="D178" s="0" t="inlineStr">
        <is>
          <t xml:space="preserve">unidade</t>
        </is>
      </c>
      <c r="F178" s="0" t="inlineStr">
        <is>
          <t xml:space="preserve">Disponível</t>
        </is>
      </c>
      <c r="G178" s="5" t="str">
        <f>HYPERLINK("https://www.daiqui.com/pt/producto/miel-eco-cruda-daiqui-600-gr-oferta-6-und/","Ver")</f>
        <v>Ver</v>
      </c>
    </row>
    <row r="179">
      <c r="A179" s="0" t="inlineStr">
        <is>
          <t xml:space="preserve">Mel e pólen</t>
        </is>
      </c>
      <c r="B179" s="0" t="inlineStr">
        <is>
          <t xml:space="preserve">Mel cru biológico de carvalho (sólido) -Daiqui- 600 g</t>
        </is>
      </c>
      <c r="C179" s="4">
        <v>9.5</v>
      </c>
      <c r="D179" s="0" t="inlineStr">
        <is>
          <t xml:space="preserve">unidade</t>
        </is>
      </c>
      <c r="F179" s="0" t="inlineStr">
        <is>
          <t xml:space="preserve">Disponível</t>
        </is>
      </c>
      <c r="G179" s="5" t="str">
        <f>HYPERLINK("https://www.daiqui.com/pt/producto/miel-eco-cruda-de-roble-solida-daiqui-600-gr/","Ver")</f>
        <v>Ver</v>
      </c>
    </row>
    <row r="180">
      <c r="A180" s="0" t="inlineStr">
        <is>
          <t xml:space="preserve">Mel e pólen</t>
        </is>
      </c>
      <c r="B180" s="0" t="inlineStr">
        <is>
          <t xml:space="preserve">Mel cru biológico de floresta (amora) - 600 g (líquido)</t>
        </is>
      </c>
      <c r="C180" s="4">
        <v>9.5</v>
      </c>
      <c r="D180" s="0" t="inlineStr">
        <is>
          <t xml:space="preserve">unidade</t>
        </is>
      </c>
      <c r="F180" s="0" t="inlineStr">
        <is>
          <t xml:space="preserve">Disponível</t>
        </is>
      </c>
      <c r="G180" s="5" t="str">
        <f>HYPERLINK("https://www.daiqui.com/pt/producto/miel-eco-cruda-bosque-zarzamora-600-g-liquida/","Ver")</f>
        <v>Ver</v>
      </c>
    </row>
    <row r="181">
      <c r="A181" s="0" t="inlineStr">
        <is>
          <t xml:space="preserve">Mel e pólen</t>
        </is>
      </c>
      <c r="B181" s="0" t="inlineStr">
        <is>
          <t xml:space="preserve">Mel cru biológico de floresta (Daiqui) - 600 g (líquido)</t>
        </is>
      </c>
      <c r="C181" s="4">
        <v>9.5</v>
      </c>
      <c r="D181" s="0" t="inlineStr">
        <is>
          <t xml:space="preserve">unidade</t>
        </is>
      </c>
      <c r="F181" s="0" t="inlineStr">
        <is>
          <t xml:space="preserve">Disponível</t>
        </is>
      </c>
      <c r="G181" s="5" t="str">
        <f>HYPERLINK("https://www.daiqui.com/pt/producto/miel-eco-cruda-bosque-daiqui-600-g-liquida/","Ver")</f>
        <v>Ver</v>
      </c>
    </row>
    <row r="182">
      <c r="A182" s="0" t="inlineStr">
        <is>
          <t xml:space="preserve">Mel e pólen</t>
        </is>
      </c>
      <c r="B182" s="0" t="inlineStr">
        <is>
          <t xml:space="preserve">Mel cru biológico de floresta (sólido) - Daiquí - 600 g</t>
        </is>
      </c>
      <c r="C182" s="4">
        <v>9.5</v>
      </c>
      <c r="D182" s="0" t="inlineStr">
        <is>
          <t xml:space="preserve">unidade</t>
        </is>
      </c>
      <c r="F182" s="0" t="inlineStr">
        <is>
          <t xml:space="preserve">Disponível</t>
        </is>
      </c>
      <c r="G182" s="5" t="str">
        <f>HYPERLINK("https://www.daiqui.com/pt/producto/miel-eco-cruda-bosque-solida-daiqui-600-g/","Ver")</f>
        <v>Ver</v>
      </c>
    </row>
    <row r="183">
      <c r="A183" s="0" t="inlineStr">
        <is>
          <t xml:space="preserve">Mel e pólen</t>
        </is>
      </c>
      <c r="B183" s="0" t="inlineStr">
        <is>
          <t xml:space="preserve">Mel cru biológico de floresta (urze) - 600 g (líquido)</t>
        </is>
      </c>
      <c r="C183" s="4">
        <v>9.5</v>
      </c>
      <c r="D183" s="0" t="inlineStr">
        <is>
          <t xml:space="preserve">unidade</t>
        </is>
      </c>
      <c r="F183" s="0" t="inlineStr">
        <is>
          <t xml:space="preserve">Disponível</t>
        </is>
      </c>
      <c r="G183" s="5" t="str">
        <f>HYPERLINK("https://www.daiqui.com/pt/producto/miel-eco-cruda-bosque-brezo-600-g-liquida/","Ver")</f>
        <v>Ver</v>
      </c>
    </row>
    <row r="184">
      <c r="A184" s="0" t="inlineStr">
        <is>
          <t xml:space="preserve">Mel e pólen</t>
        </is>
      </c>
      <c r="B184" s="0" t="inlineStr">
        <is>
          <t xml:space="preserve">Pólen fresco biológico (Daiqui) - 240 g</t>
        </is>
      </c>
      <c r="C184" s="4">
        <v>9.5</v>
      </c>
      <c r="D184" s="0" t="inlineStr">
        <is>
          <t xml:space="preserve">unidade</t>
        </is>
      </c>
      <c r="F184" s="0" t="inlineStr">
        <is>
          <t xml:space="preserve">Disponível</t>
        </is>
      </c>
      <c r="G184" s="5" t="str">
        <f>HYPERLINK("https://www.daiqui.com/pt/producto/polen-eco-fresco-daiqui-240-gr/","Ver")</f>
        <v>Ver</v>
      </c>
    </row>
    <row r="185">
      <c r="A185" s="0" t="inlineStr">
        <is>
          <t xml:space="preserve">Mel e pólen</t>
        </is>
      </c>
      <c r="B185" s="0" t="inlineStr">
        <is>
          <t xml:space="preserve">Pólen seco biológico (Daiqui) - 280 g</t>
        </is>
      </c>
      <c r="C185" s="4">
        <v>12</v>
      </c>
      <c r="D185" s="0" t="inlineStr">
        <is>
          <t xml:space="preserve">unidade</t>
        </is>
      </c>
      <c r="F185" s="0" t="inlineStr">
        <is>
          <t xml:space="preserve">Disponível</t>
        </is>
      </c>
      <c r="G185" s="5" t="str">
        <f>HYPERLINK("https://www.daiqui.com/pt/producto/polen-seco-eco-daiqui-280-gr/","Ver")</f>
        <v>Ver</v>
      </c>
    </row>
  </sheetData>
  <autoFilter ref="A4:G185"/>
  <mergeCells count="2">
    <mergeCell ref="A1:G1"/>
    <mergeCell ref="A2:G2"/>
  </mergeCells>
  <pageMargins left="0.5" right="0.5" top="0.6" bottom="0.6" header="0.3" footer="0.3"/>
  <pageSetup paperSize="9" orientation="portrait" fitToWidth="1" fitToHeight="0"/>
  <headerFooter>
    <oddFooter>&amp;Cwww.daiqui.com · 637 583 082 · pedidos@daiqui.com&amp;RPágina 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Daiquí</dc:title>
  <dc:creator>Daiquí S. Coop. Galega</dc:creator>
  <dcterms:created xsi:type="dcterms:W3CDTF">2026-11-01T12:13:15Z</dcterms:created>
</cp:coreProperties>
</file>